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D:\Users\Korisnik\Desktop\FINANCIJSKI PLANOVI ZA 2024\"/>
    </mc:Choice>
  </mc:AlternateContent>
  <xr:revisionPtr revIDLastSave="0" documentId="13_ncr:1_{5EFAFA1E-CB0D-4148-BDD3-2017B3CF56B5}" xr6:coauthVersionLast="47" xr6:coauthVersionMax="47" xr10:uidLastSave="{00000000-0000-0000-0000-000000000000}"/>
  <bookViews>
    <workbookView xWindow="-120" yWindow="-120" windowWidth="38640" windowHeight="21390" activeTab="3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4. razina" sheetId="8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6" i="7"/>
  <c r="E6" i="7"/>
  <c r="H21" i="7"/>
  <c r="E21" i="7"/>
  <c r="H22" i="7"/>
  <c r="E22" i="7"/>
  <c r="H16" i="7"/>
  <c r="E16" i="7"/>
  <c r="H9" i="7"/>
  <c r="E9" i="7"/>
  <c r="H10" i="3"/>
  <c r="E10" i="3"/>
  <c r="H51" i="3"/>
  <c r="H41" i="3" s="1"/>
  <c r="F51" i="3"/>
  <c r="H30" i="3"/>
  <c r="E30" i="3"/>
  <c r="E41" i="3"/>
  <c r="H44" i="3"/>
  <c r="H34" i="3"/>
  <c r="E34" i="3"/>
  <c r="E44" i="3"/>
  <c r="H18" i="3"/>
  <c r="E18" i="3"/>
</calcChain>
</file>

<file path=xl/sharedStrings.xml><?xml version="1.0" encoding="utf-8"?>
<sst xmlns="http://schemas.openxmlformats.org/spreadsheetml/2006/main" count="509" uniqueCount="261">
  <si>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</si>
  <si>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</si>
  <si>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</si>
  <si>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</si>
  <si>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</si>
  <si>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</si>
  <si>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</si>
  <si>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</si>
  <si>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</si>
  <si>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</si>
  <si>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</si>
  <si>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</si>
  <si>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</si>
  <si>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</si>
  <si>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</si>
  <si>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</si>
  <si>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</si>
  <si>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</si>
  <si>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</si>
  <si>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</si>
  <si>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</si>
  <si>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</si>
  <si>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</si>
  <si>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</si>
  <si>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</si>
  <si>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</si>
  <si>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</si>
  <si>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</si>
  <si>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</si>
  <si>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</si>
  <si>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</si>
  <si>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</si>
  <si>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</si>
  <si>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</si>
  <si>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</si>
  <si>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</si>
  <si>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</si>
  <si>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</si>
  <si>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</si>
  <si>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</si>
  <si>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</si>
  <si>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</si>
  <si>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</si>
  <si>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</si>
  <si>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</si>
  <si>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</si>
  <si>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</si>
  <si>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C) PRENESENI VIŠAK ILI PRENESENI MANJAK I VIŠEGODIŠNJI PLAN URAVNOTEŽENJA</t>
  </si>
  <si>
    <t>Naziv</t>
  </si>
  <si>
    <t>Izvor financiranja 1.1</t>
  </si>
  <si>
    <t>Financijski rashodi</t>
  </si>
  <si>
    <t>Izvor financiranja 3.6</t>
  </si>
  <si>
    <t>1.1</t>
  </si>
  <si>
    <t>3.6</t>
  </si>
  <si>
    <t>Prihodi od prodaje proizvoda i robe te pruženih usluga, prihodi od donacija te povrati po protestiranim jamstvima</t>
  </si>
  <si>
    <t>5.2</t>
  </si>
  <si>
    <t>PROMJENA (%)</t>
  </si>
  <si>
    <t>PROMJENA IZNOSA</t>
  </si>
  <si>
    <t>PLANIRANO</t>
  </si>
  <si>
    <t>NOVI IZNOS</t>
  </si>
  <si>
    <t>6.1</t>
  </si>
  <si>
    <t>Donacije</t>
  </si>
  <si>
    <t>Prihodi od upravnih i administrativnih pristojbi, pristojbi po posebnim propisima i naknada</t>
  </si>
  <si>
    <t>Izvor financiranja 6.1</t>
  </si>
  <si>
    <t>5.1</t>
  </si>
  <si>
    <t>Pomoći</t>
  </si>
  <si>
    <t>Pomoći EU</t>
  </si>
  <si>
    <t>Prihodi od imovine</t>
  </si>
  <si>
    <t>Rashodi za dodatna ulaganja u nefinancijsku imovinu</t>
  </si>
  <si>
    <t>PRIJEDLOG IZMJENA I DOPUNA FINANCIJSKOG PLANA CENTRA ZA KULTURU ČAZMA ZA 2023. GODINU</t>
  </si>
  <si>
    <t>08 Rekreacija, kultura i regija</t>
  </si>
  <si>
    <t>082 Služba kulture</t>
  </si>
  <si>
    <t>0820 Služba kulture</t>
  </si>
  <si>
    <t>PROGRAM 1007</t>
  </si>
  <si>
    <t>Program javnih potreba u kulturi</t>
  </si>
  <si>
    <t>Aktivnost A100706</t>
  </si>
  <si>
    <t>Centar za kulturu - Investicijski program</t>
  </si>
  <si>
    <t>Aktivnost A100707</t>
  </si>
  <si>
    <t>Centar za kulturu - Redovna djelatnost muzeja</t>
  </si>
  <si>
    <t>Izvor financiranja 5.2</t>
  </si>
  <si>
    <t>Izvor financiranja 5.1</t>
  </si>
  <si>
    <t>Muzejski izlošci i predmeti prirodnih rijetkosti</t>
  </si>
  <si>
    <t>4243</t>
  </si>
  <si>
    <t>R0451</t>
  </si>
  <si>
    <t>42</t>
  </si>
  <si>
    <t/>
  </si>
  <si>
    <t>Intelektualne i osobne usluge</t>
  </si>
  <si>
    <t>3237</t>
  </si>
  <si>
    <t>R0591</t>
  </si>
  <si>
    <t>32</t>
  </si>
  <si>
    <t>Donacija _ Centar za kulturu</t>
  </si>
  <si>
    <t>6.1.005</t>
  </si>
  <si>
    <t xml:space="preserve">Izvor </t>
  </si>
  <si>
    <t>6.1.</t>
  </si>
  <si>
    <t>DONACIJE</t>
  </si>
  <si>
    <t>6.</t>
  </si>
  <si>
    <t>R0246</t>
  </si>
  <si>
    <t>Uredska oprema i namještaj</t>
  </si>
  <si>
    <t>4221</t>
  </si>
  <si>
    <t>R0441</t>
  </si>
  <si>
    <t>Ostale usluge</t>
  </si>
  <si>
    <t>3239</t>
  </si>
  <si>
    <t>R0440</t>
  </si>
  <si>
    <t>Računalne usluge</t>
  </si>
  <si>
    <t>3238</t>
  </si>
  <si>
    <t>R0245</t>
  </si>
  <si>
    <t>R0408</t>
  </si>
  <si>
    <t>Usluge tekućeg i investicijskog održavanja</t>
  </si>
  <si>
    <t>3232</t>
  </si>
  <si>
    <t>R0435</t>
  </si>
  <si>
    <t>Uredski materijal i ostali materijalni rashodi</t>
  </si>
  <si>
    <t>3221</t>
  </si>
  <si>
    <t>R0434</t>
  </si>
  <si>
    <t>Pomoći - Centar za kulturu</t>
  </si>
  <si>
    <t>5.1.005</t>
  </si>
  <si>
    <t>5.1.</t>
  </si>
  <si>
    <t>POMOĆI</t>
  </si>
  <si>
    <t>5.</t>
  </si>
  <si>
    <t>Tekuće donacije u novcu</t>
  </si>
  <si>
    <t>3811</t>
  </si>
  <si>
    <t>R0558</t>
  </si>
  <si>
    <t>Ostali rashodi</t>
  </si>
  <si>
    <t>38</t>
  </si>
  <si>
    <t>Premije osiguranja</t>
  </si>
  <si>
    <t>3292</t>
  </si>
  <si>
    <t>R0621</t>
  </si>
  <si>
    <t>R0383</t>
  </si>
  <si>
    <t>R0415</t>
  </si>
  <si>
    <t>Usluge promidžbe i informiranja</t>
  </si>
  <si>
    <t>3233</t>
  </si>
  <si>
    <t>R0433</t>
  </si>
  <si>
    <t>R0380</t>
  </si>
  <si>
    <t>Sitni inventar i auto gume</t>
  </si>
  <si>
    <t>3225</t>
  </si>
  <si>
    <t>R0622</t>
  </si>
  <si>
    <t>Energija</t>
  </si>
  <si>
    <t>3223</t>
  </si>
  <si>
    <t>R0620</t>
  </si>
  <si>
    <t>R0432</t>
  </si>
  <si>
    <t>Vlastiti prihodi - CZK</t>
  </si>
  <si>
    <t>3.5.</t>
  </si>
  <si>
    <t>VLASTITI PRIHODI</t>
  </si>
  <si>
    <t>3.</t>
  </si>
  <si>
    <t>R0244</t>
  </si>
  <si>
    <t>Oprema za održavanje i zaštitu</t>
  </si>
  <si>
    <t>4223</t>
  </si>
  <si>
    <t>R0243</t>
  </si>
  <si>
    <t>Bankarske usluge i usluge platnog prometa</t>
  </si>
  <si>
    <t>3431</t>
  </si>
  <si>
    <t>R0242</t>
  </si>
  <si>
    <t>34</t>
  </si>
  <si>
    <t>Ostali nespomenuti rashodi poslovanja</t>
  </si>
  <si>
    <t>3299</t>
  </si>
  <si>
    <t>R0241</t>
  </si>
  <si>
    <t>Pristojbe i naknade</t>
  </si>
  <si>
    <t>3295</t>
  </si>
  <si>
    <t>R0499</t>
  </si>
  <si>
    <t>Članarine i norme</t>
  </si>
  <si>
    <t>3294</t>
  </si>
  <si>
    <t>R0240</t>
  </si>
  <si>
    <t>Reprezentacija</t>
  </si>
  <si>
    <t>3293</t>
  </si>
  <si>
    <t>R0239</t>
  </si>
  <si>
    <t>R0238</t>
  </si>
  <si>
    <t>Naknade troškova osobama izvan radnog odnosa</t>
  </si>
  <si>
    <t>3241</t>
  </si>
  <si>
    <t>R0237</t>
  </si>
  <si>
    <t>R0236</t>
  </si>
  <si>
    <t>R0235</t>
  </si>
  <si>
    <t>R0234</t>
  </si>
  <si>
    <t>Zdravstvene i veterinarske usluge</t>
  </si>
  <si>
    <t>3236</t>
  </si>
  <si>
    <t>R0498</t>
  </si>
  <si>
    <t>Zakupnine i najamnine</t>
  </si>
  <si>
    <t>3235</t>
  </si>
  <si>
    <t>R0233-1</t>
  </si>
  <si>
    <t>Komunalne usluge</t>
  </si>
  <si>
    <t>3234</t>
  </si>
  <si>
    <t>R0233</t>
  </si>
  <si>
    <t>R0232</t>
  </si>
  <si>
    <t>R0407</t>
  </si>
  <si>
    <t>Usluge telefona, pošte i prijevoza</t>
  </si>
  <si>
    <t>3231</t>
  </si>
  <si>
    <t>R0231</t>
  </si>
  <si>
    <t>R0230</t>
  </si>
  <si>
    <t>Materijal i dijelovi za tekuće i investicijsko održavanje</t>
  </si>
  <si>
    <t>3224</t>
  </si>
  <si>
    <t>R0229</t>
  </si>
  <si>
    <t>R0228</t>
  </si>
  <si>
    <t>R0227</t>
  </si>
  <si>
    <t>Ostale naknade troškova zaposlenima</t>
  </si>
  <si>
    <t>3214</t>
  </si>
  <si>
    <t>R0226</t>
  </si>
  <si>
    <t>Stručno usavršavanje zaposlenika</t>
  </si>
  <si>
    <t>3213</t>
  </si>
  <si>
    <t>R0225</t>
  </si>
  <si>
    <t>Naknade za prijevoz, za rad na terenu i odvojeni život</t>
  </si>
  <si>
    <t>3212</t>
  </si>
  <si>
    <t>R0224</t>
  </si>
  <si>
    <t>Službena putovanja</t>
  </si>
  <si>
    <t>3211</t>
  </si>
  <si>
    <t>R0223</t>
  </si>
  <si>
    <t>Doprinosi za obvezno zdravstveno osiguranje</t>
  </si>
  <si>
    <t>3132</t>
  </si>
  <si>
    <t>R0222</t>
  </si>
  <si>
    <t>Ostali rashodi za zaposlene</t>
  </si>
  <si>
    <t>3121</t>
  </si>
  <si>
    <t>R0221</t>
  </si>
  <si>
    <t>Plaće za redovan rad</t>
  </si>
  <si>
    <t>3111</t>
  </si>
  <si>
    <t>R0220</t>
  </si>
  <si>
    <t>31</t>
  </si>
  <si>
    <t>1.1.</t>
  </si>
  <si>
    <t>OPĆI PRIHODI I PRIMICI</t>
  </si>
  <si>
    <t>1.</t>
  </si>
  <si>
    <t>Službe kulture</t>
  </si>
  <si>
    <t>0820</t>
  </si>
  <si>
    <t xml:space="preserve">Funkcijska klasifikacija </t>
  </si>
  <si>
    <t>082</t>
  </si>
  <si>
    <t>Rekreacija, kultura i religija</t>
  </si>
  <si>
    <t>08</t>
  </si>
  <si>
    <t>Centar za kulturu - Redovna djelatnost Gradskog muzeja</t>
  </si>
  <si>
    <t>A100707</t>
  </si>
  <si>
    <t>Aktivnost</t>
  </si>
  <si>
    <t>Dodatna ulaganja na građevinskim objektima</t>
  </si>
  <si>
    <t>4511</t>
  </si>
  <si>
    <t>R0578</t>
  </si>
  <si>
    <t>Rashodi za dodatna ulaganja na nefinancijskoj imovini</t>
  </si>
  <si>
    <t>45</t>
  </si>
  <si>
    <t>R0505</t>
  </si>
  <si>
    <t>Pomoći EU - Centar za kulturu</t>
  </si>
  <si>
    <t>5.2.004</t>
  </si>
  <si>
    <t>5.2.</t>
  </si>
  <si>
    <t>R0497</t>
  </si>
  <si>
    <t>Poslovni objekti</t>
  </si>
  <si>
    <t>4212</t>
  </si>
  <si>
    <t>R0474</t>
  </si>
  <si>
    <t>R0496</t>
  </si>
  <si>
    <t>Uređaji, strojevi i oprema za ostale namjene</t>
  </si>
  <si>
    <t>4227</t>
  </si>
  <si>
    <t>R0500</t>
  </si>
  <si>
    <t>R0247</t>
  </si>
  <si>
    <t>R0446</t>
  </si>
  <si>
    <t>A100706</t>
  </si>
  <si>
    <t>1007</t>
  </si>
  <si>
    <t>Program</t>
  </si>
  <si>
    <t>P07</t>
  </si>
  <si>
    <t>Glavni program</t>
  </si>
  <si>
    <t>CENTAR ZA KULTURU ČAZMA</t>
  </si>
  <si>
    <t>42161</t>
  </si>
  <si>
    <t>Proračunski korisnik</t>
  </si>
  <si>
    <t>UPRAVNI ODJEL ZA DRUŠTVENE DJELATNOSTI, OBRAZOVANJE I ODNOSE S JAVNOŠĆU</t>
  </si>
  <si>
    <t>00301</t>
  </si>
  <si>
    <t>Glava</t>
  </si>
  <si>
    <t>003</t>
  </si>
  <si>
    <t>Razdjel</t>
  </si>
  <si>
    <t>SVEUKUPNO RASHODI / IZDACI</t>
  </si>
  <si>
    <t>PROMJENA IZNOS</t>
  </si>
  <si>
    <t>VRSTA RASHODA / IZDATAKA</t>
  </si>
  <si>
    <t>BROJ KONTA</t>
  </si>
  <si>
    <t>POZICIJA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</si>
</sst>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n"/>
    <numFmt numFmtId="165" formatCode="[$-1041A]#,##0.00;\-\ #,##0.00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rgb="FFFFFFFF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3C2B3"/>
        <bgColor indexed="64"/>
      </patternFill>
    </fill>
    <fill>
      <patternFill patternType="solid">
        <fgColor rgb="FFFFFF97"/>
        <bgColor rgb="FFFFFF97"/>
      </patternFill>
    </fill>
    <fill>
      <patternFill patternType="solid">
        <fgColor rgb="FFFFEE75"/>
        <bgColor rgb="FFFFEE75"/>
      </patternFill>
    </fill>
    <fill>
      <patternFill patternType="solid">
        <fgColor rgb="FFFEDE01"/>
        <bgColor rgb="FFFEDE01"/>
      </patternFill>
    </fill>
    <fill>
      <patternFill patternType="solid">
        <fgColor rgb="FFB9E9FF"/>
        <bgColor rgb="FFB9E9FF"/>
      </patternFill>
    </fill>
    <fill>
      <patternFill patternType="solid">
        <fgColor rgb="FF64CDFF"/>
        <bgColor rgb="FF64CDFF"/>
      </patternFill>
    </fill>
    <fill>
      <patternFill patternType="solid">
        <fgColor rgb="FF5BADFF"/>
        <bgColor rgb="FF5BADFF"/>
      </patternFill>
    </fill>
    <fill>
      <patternFill patternType="solid">
        <fgColor rgb="FFE1E1FF"/>
        <bgColor rgb="FFE1E1FF"/>
      </patternFill>
    </fill>
    <fill>
      <patternFill patternType="solid">
        <fgColor rgb="FFC1C1FF"/>
        <bgColor rgb="FFC1C1FF"/>
      </patternFill>
    </fill>
    <fill>
      <patternFill patternType="solid">
        <fgColor rgb="FF9CA9FE"/>
        <bgColor rgb="FF9CA9FE"/>
      </patternFill>
    </fill>
    <fill>
      <patternFill patternType="solid">
        <fgColor rgb="FF3535FF"/>
        <bgColor rgb="FF3535FF"/>
      </patternFill>
    </fill>
    <fill>
      <patternFill patternType="solid">
        <fgColor rgb="FF0000CE"/>
        <bgColor rgb="FF0000CE"/>
      </patternFill>
    </fill>
    <fill>
      <patternFill patternType="solid">
        <fgColor rgb="FF000080"/>
        <bgColor rgb="FF000080"/>
      </patternFill>
    </fill>
    <fill>
      <patternFill patternType="solid">
        <fgColor rgb="FF696969"/>
        <bgColor rgb="FF696969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9" fillId="0" borderId="0"/>
    <xf numFmtId="0" fontId="3" fillId="0" borderId="0"/>
    <xf numFmtId="0" fontId="9" fillId="0" borderId="0"/>
    <xf numFmtId="0" fontId="9" fillId="0" borderId="0"/>
    <xf numFmtId="0" fontId="20" fillId="0" borderId="0"/>
    <xf numFmtId="0" fontId="20" fillId="0" borderId="0"/>
  </cellStyleXfs>
  <cellXfs count="172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4" borderId="1" xfId="0" quotePrefix="1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0" fontId="17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 indent="1"/>
    </xf>
    <xf numFmtId="0" fontId="6" fillId="4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18" fillId="5" borderId="4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right"/>
    </xf>
    <xf numFmtId="164" fontId="6" fillId="2" borderId="4" xfId="0" applyNumberFormat="1" applyFont="1" applyFill="1" applyBorder="1" applyAlignment="1">
      <alignment horizontal="right"/>
    </xf>
    <xf numFmtId="164" fontId="18" fillId="5" borderId="4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49" fontId="10" fillId="2" borderId="3" xfId="0" quotePrefix="1" applyNumberFormat="1" applyFont="1" applyFill="1" applyBorder="1" applyAlignment="1">
      <alignment horizontal="left" vertical="center"/>
    </xf>
    <xf numFmtId="164" fontId="6" fillId="2" borderId="3" xfId="0" applyNumberFormat="1" applyFont="1" applyFill="1" applyBorder="1" applyAlignment="1">
      <alignment horizontal="right"/>
    </xf>
    <xf numFmtId="0" fontId="9" fillId="2" borderId="3" xfId="0" quotePrefix="1" applyFont="1" applyFill="1" applyBorder="1" applyAlignment="1">
      <alignment horizontal="left" vertical="center" wrapText="1"/>
    </xf>
    <xf numFmtId="164" fontId="6" fillId="4" borderId="1" xfId="0" quotePrefix="1" applyNumberFormat="1" applyFont="1" applyFill="1" applyBorder="1" applyAlignment="1">
      <alignment horizontal="right"/>
    </xf>
    <xf numFmtId="164" fontId="18" fillId="5" borderId="3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vertical="center" wrapText="1"/>
    </xf>
    <xf numFmtId="0" fontId="0" fillId="0" borderId="6" xfId="0" applyBorder="1"/>
    <xf numFmtId="164" fontId="6" fillId="2" borderId="1" xfId="0" applyNumberFormat="1" applyFont="1" applyFill="1" applyBorder="1" applyAlignment="1">
      <alignment horizontal="right"/>
    </xf>
    <xf numFmtId="4" fontId="0" fillId="0" borderId="0" xfId="0" applyNumberFormat="1"/>
    <xf numFmtId="164" fontId="6" fillId="3" borderId="3" xfId="0" applyNumberFormat="1" applyFont="1" applyFill="1" applyBorder="1"/>
    <xf numFmtId="164" fontId="3" fillId="3" borderId="3" xfId="0" applyNumberFormat="1" applyFont="1" applyFill="1" applyBorder="1"/>
    <xf numFmtId="164" fontId="3" fillId="0" borderId="3" xfId="0" applyNumberFormat="1" applyFont="1" applyBorder="1"/>
    <xf numFmtId="164" fontId="6" fillId="0" borderId="3" xfId="0" applyNumberFormat="1" applyFont="1" applyBorder="1"/>
    <xf numFmtId="164" fontId="3" fillId="2" borderId="3" xfId="0" applyNumberFormat="1" applyFont="1" applyFill="1" applyBorder="1"/>
    <xf numFmtId="164" fontId="6" fillId="3" borderId="3" xfId="0" applyNumberFormat="1" applyFont="1" applyFill="1" applyBorder="1" applyAlignment="1">
      <alignment wrapText="1"/>
    </xf>
    <xf numFmtId="164" fontId="6" fillId="3" borderId="3" xfId="0" applyNumberFormat="1" applyFont="1" applyFill="1" applyBorder="1" applyAlignment="1">
      <alignment horizontal="left" indent="3"/>
    </xf>
    <xf numFmtId="164" fontId="3" fillId="0" borderId="3" xfId="0" applyNumberFormat="1" applyFont="1" applyBorder="1" applyAlignment="1">
      <alignment horizontal="left" indent="3"/>
    </xf>
    <xf numFmtId="164" fontId="6" fillId="3" borderId="3" xfId="0" applyNumberFormat="1" applyFont="1" applyFill="1" applyBorder="1" applyAlignment="1">
      <alignment horizontal="center" vertical="center" wrapText="1"/>
    </xf>
    <xf numFmtId="4" fontId="6" fillId="4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9" fontId="21" fillId="0" borderId="0" xfId="0" applyNumberFormat="1" applyFont="1"/>
    <xf numFmtId="0" fontId="21" fillId="0" borderId="0" xfId="0" applyFont="1"/>
    <xf numFmtId="0" fontId="17" fillId="2" borderId="1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10" fillId="2" borderId="4" xfId="0" applyFont="1" applyFill="1" applyBorder="1" applyAlignment="1">
      <alignment vertical="center" wrapText="1"/>
    </xf>
    <xf numFmtId="0" fontId="6" fillId="6" borderId="4" xfId="0" applyFont="1" applyFill="1" applyBorder="1" applyAlignment="1">
      <alignment horizontal="left" vertical="center" wrapText="1"/>
    </xf>
    <xf numFmtId="164" fontId="6" fillId="6" borderId="4" xfId="0" applyNumberFormat="1" applyFont="1" applyFill="1" applyBorder="1" applyAlignment="1">
      <alignment horizontal="right"/>
    </xf>
    <xf numFmtId="164" fontId="6" fillId="6" borderId="3" xfId="0" applyNumberFormat="1" applyFont="1" applyFill="1" applyBorder="1" applyAlignment="1">
      <alignment horizontal="right"/>
    </xf>
    <xf numFmtId="0" fontId="22" fillId="0" borderId="0" xfId="5" applyFont="1"/>
    <xf numFmtId="165" fontId="23" fillId="0" borderId="0" xfId="6" applyNumberFormat="1" applyFont="1" applyAlignment="1">
      <alignment horizontal="right" vertical="center" wrapText="1" readingOrder="1"/>
    </xf>
    <xf numFmtId="0" fontId="23" fillId="0" borderId="0" xfId="6" applyFont="1" applyAlignment="1">
      <alignment vertical="center" wrapText="1" readingOrder="1"/>
    </xf>
    <xf numFmtId="0" fontId="23" fillId="0" borderId="0" xfId="6" applyFont="1" applyAlignment="1">
      <alignment horizontal="left" vertical="center" wrapText="1" readingOrder="1"/>
    </xf>
    <xf numFmtId="165" fontId="24" fillId="0" borderId="0" xfId="6" applyNumberFormat="1" applyFont="1" applyAlignment="1">
      <alignment horizontal="right" vertical="center" wrapText="1" readingOrder="1"/>
    </xf>
    <xf numFmtId="0" fontId="24" fillId="0" borderId="0" xfId="6" applyFont="1" applyAlignment="1">
      <alignment vertical="center" wrapText="1" readingOrder="1"/>
    </xf>
    <xf numFmtId="0" fontId="24" fillId="0" borderId="0" xfId="6" applyFont="1" applyAlignment="1">
      <alignment horizontal="left" vertical="center" wrapText="1" readingOrder="1"/>
    </xf>
    <xf numFmtId="165" fontId="24" fillId="7" borderId="0" xfId="6" applyNumberFormat="1" applyFont="1" applyFill="1" applyAlignment="1">
      <alignment horizontal="right" vertical="center" wrapText="1" readingOrder="1"/>
    </xf>
    <xf numFmtId="0" fontId="24" fillId="7" borderId="0" xfId="6" applyFont="1" applyFill="1" applyAlignment="1">
      <alignment vertical="center" wrapText="1" readingOrder="1"/>
    </xf>
    <xf numFmtId="0" fontId="24" fillId="7" borderId="0" xfId="6" applyFont="1" applyFill="1" applyAlignment="1">
      <alignment horizontal="left" vertical="center" wrapText="1" readingOrder="1"/>
    </xf>
    <xf numFmtId="165" fontId="24" fillId="8" borderId="0" xfId="6" applyNumberFormat="1" applyFont="1" applyFill="1" applyAlignment="1">
      <alignment horizontal="right" vertical="center" wrapText="1" readingOrder="1"/>
    </xf>
    <xf numFmtId="0" fontId="24" fillId="8" borderId="0" xfId="6" applyFont="1" applyFill="1" applyAlignment="1">
      <alignment vertical="center" wrapText="1" readingOrder="1"/>
    </xf>
    <xf numFmtId="0" fontId="24" fillId="8" borderId="0" xfId="6" applyFont="1" applyFill="1" applyAlignment="1">
      <alignment horizontal="left" vertical="center" wrapText="1" readingOrder="1"/>
    </xf>
    <xf numFmtId="165" fontId="24" fillId="9" borderId="0" xfId="6" applyNumberFormat="1" applyFont="1" applyFill="1" applyAlignment="1">
      <alignment horizontal="right" vertical="center" wrapText="1" readingOrder="1"/>
    </xf>
    <xf numFmtId="0" fontId="24" fillId="9" borderId="0" xfId="6" applyFont="1" applyFill="1" applyAlignment="1">
      <alignment vertical="center" wrapText="1" readingOrder="1"/>
    </xf>
    <xf numFmtId="0" fontId="24" fillId="9" borderId="0" xfId="6" applyFont="1" applyFill="1" applyAlignment="1">
      <alignment horizontal="left" vertical="center" wrapText="1" readingOrder="1"/>
    </xf>
    <xf numFmtId="165" fontId="24" fillId="10" borderId="0" xfId="6" applyNumberFormat="1" applyFont="1" applyFill="1" applyAlignment="1">
      <alignment horizontal="right" vertical="center" wrapText="1" readingOrder="1"/>
    </xf>
    <xf numFmtId="0" fontId="24" fillId="10" borderId="0" xfId="6" applyFont="1" applyFill="1" applyAlignment="1">
      <alignment vertical="center" wrapText="1" readingOrder="1"/>
    </xf>
    <xf numFmtId="0" fontId="24" fillId="10" borderId="0" xfId="6" applyFont="1" applyFill="1" applyAlignment="1">
      <alignment horizontal="left" vertical="center" wrapText="1" readingOrder="1"/>
    </xf>
    <xf numFmtId="165" fontId="24" fillId="11" borderId="0" xfId="6" applyNumberFormat="1" applyFont="1" applyFill="1" applyAlignment="1">
      <alignment horizontal="right" vertical="center" wrapText="1" readingOrder="1"/>
    </xf>
    <xf numFmtId="0" fontId="24" fillId="11" borderId="0" xfId="6" applyFont="1" applyFill="1" applyAlignment="1">
      <alignment vertical="center" wrapText="1" readingOrder="1"/>
    </xf>
    <xf numFmtId="0" fontId="24" fillId="11" borderId="0" xfId="6" applyFont="1" applyFill="1" applyAlignment="1">
      <alignment horizontal="left" vertical="center" wrapText="1" readingOrder="1"/>
    </xf>
    <xf numFmtId="165" fontId="24" fillId="12" borderId="0" xfId="6" applyNumberFormat="1" applyFont="1" applyFill="1" applyAlignment="1">
      <alignment horizontal="right" vertical="center" wrapText="1" readingOrder="1"/>
    </xf>
    <xf numFmtId="0" fontId="24" fillId="12" borderId="0" xfId="6" applyFont="1" applyFill="1" applyAlignment="1">
      <alignment vertical="center" wrapText="1" readingOrder="1"/>
    </xf>
    <xf numFmtId="0" fontId="24" fillId="12" borderId="0" xfId="6" applyFont="1" applyFill="1" applyAlignment="1">
      <alignment horizontal="left" vertical="center" wrapText="1" readingOrder="1"/>
    </xf>
    <xf numFmtId="165" fontId="24" fillId="13" borderId="0" xfId="6" applyNumberFormat="1" applyFont="1" applyFill="1" applyAlignment="1">
      <alignment horizontal="right" vertical="center" wrapText="1" readingOrder="1"/>
    </xf>
    <xf numFmtId="0" fontId="24" fillId="13" borderId="0" xfId="6" applyFont="1" applyFill="1" applyAlignment="1">
      <alignment vertical="center" wrapText="1" readingOrder="1"/>
    </xf>
    <xf numFmtId="0" fontId="24" fillId="13" borderId="0" xfId="6" applyFont="1" applyFill="1" applyAlignment="1">
      <alignment horizontal="left" vertical="center" wrapText="1" readingOrder="1"/>
    </xf>
    <xf numFmtId="165" fontId="24" fillId="14" borderId="0" xfId="6" applyNumberFormat="1" applyFont="1" applyFill="1" applyAlignment="1">
      <alignment horizontal="right" vertical="center" wrapText="1" readingOrder="1"/>
    </xf>
    <xf numFmtId="0" fontId="24" fillId="14" borderId="0" xfId="6" applyFont="1" applyFill="1" applyAlignment="1">
      <alignment vertical="center" wrapText="1" readingOrder="1"/>
    </xf>
    <xf numFmtId="0" fontId="24" fillId="14" borderId="0" xfId="6" applyFont="1" applyFill="1" applyAlignment="1">
      <alignment horizontal="left" vertical="center" wrapText="1" readingOrder="1"/>
    </xf>
    <xf numFmtId="165" fontId="24" fillId="15" borderId="0" xfId="6" applyNumberFormat="1" applyFont="1" applyFill="1" applyAlignment="1">
      <alignment horizontal="right" vertical="center" wrapText="1" readingOrder="1"/>
    </xf>
    <xf numFmtId="0" fontId="24" fillId="15" borderId="0" xfId="6" applyFont="1" applyFill="1" applyAlignment="1">
      <alignment vertical="center" wrapText="1" readingOrder="1"/>
    </xf>
    <xf numFmtId="0" fontId="24" fillId="15" borderId="0" xfId="6" applyFont="1" applyFill="1" applyAlignment="1">
      <alignment horizontal="left" vertical="center" wrapText="1" readingOrder="1"/>
    </xf>
    <xf numFmtId="165" fontId="25" fillId="16" borderId="0" xfId="6" applyNumberFormat="1" applyFont="1" applyFill="1" applyAlignment="1">
      <alignment horizontal="right" vertical="center" wrapText="1" readingOrder="1"/>
    </xf>
    <xf numFmtId="0" fontId="25" fillId="16" borderId="0" xfId="6" applyFont="1" applyFill="1" applyAlignment="1">
      <alignment vertical="center" wrapText="1" readingOrder="1"/>
    </xf>
    <xf numFmtId="0" fontId="25" fillId="16" borderId="0" xfId="6" applyFont="1" applyFill="1" applyAlignment="1">
      <alignment horizontal="left" vertical="center" wrapText="1" readingOrder="1"/>
    </xf>
    <xf numFmtId="165" fontId="25" fillId="17" borderId="0" xfId="6" applyNumberFormat="1" applyFont="1" applyFill="1" applyAlignment="1">
      <alignment horizontal="right" vertical="center" wrapText="1" readingOrder="1"/>
    </xf>
    <xf numFmtId="0" fontId="25" fillId="17" borderId="0" xfId="6" applyFont="1" applyFill="1" applyAlignment="1">
      <alignment vertical="center" wrapText="1" readingOrder="1"/>
    </xf>
    <xf numFmtId="0" fontId="25" fillId="17" borderId="0" xfId="6" applyFont="1" applyFill="1" applyAlignment="1">
      <alignment horizontal="left" vertical="center" wrapText="1" readingOrder="1"/>
    </xf>
    <xf numFmtId="165" fontId="25" fillId="18" borderId="0" xfId="6" applyNumberFormat="1" applyFont="1" applyFill="1" applyAlignment="1">
      <alignment horizontal="right" vertical="center" wrapText="1" readingOrder="1"/>
    </xf>
    <xf numFmtId="0" fontId="25" fillId="18" borderId="0" xfId="6" applyFont="1" applyFill="1" applyAlignment="1">
      <alignment vertical="center" wrapText="1" readingOrder="1"/>
    </xf>
    <xf numFmtId="0" fontId="25" fillId="18" borderId="0" xfId="6" applyFont="1" applyFill="1" applyAlignment="1">
      <alignment horizontal="left" vertical="center" wrapText="1" readingOrder="1"/>
    </xf>
    <xf numFmtId="165" fontId="25" fillId="19" borderId="0" xfId="6" applyNumberFormat="1" applyFont="1" applyFill="1" applyAlignment="1">
      <alignment horizontal="right" vertical="center" wrapText="1" readingOrder="1"/>
    </xf>
    <xf numFmtId="0" fontId="25" fillId="19" borderId="0" xfId="6" applyFont="1" applyFill="1" applyAlignment="1">
      <alignment vertical="center" wrapText="1" readingOrder="1"/>
    </xf>
    <xf numFmtId="0" fontId="25" fillId="19" borderId="0" xfId="6" applyFont="1" applyFill="1" applyAlignment="1">
      <alignment horizontal="left" vertical="center" wrapText="1" readingOrder="1"/>
    </xf>
    <xf numFmtId="0" fontId="23" fillId="0" borderId="7" xfId="6" applyFont="1" applyBorder="1" applyAlignment="1">
      <alignment horizontal="right" vertical="center" wrapText="1" readingOrder="1"/>
    </xf>
    <xf numFmtId="0" fontId="23" fillId="0" borderId="7" xfId="6" applyFont="1" applyBorder="1" applyAlignment="1">
      <alignment vertical="center" wrapText="1" readingOrder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13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17" fillId="2" borderId="1" xfId="0" applyFont="1" applyFill="1" applyBorder="1" applyAlignment="1">
      <alignment horizontal="left" vertical="center" wrapText="1" indent="1"/>
    </xf>
    <xf numFmtId="0" fontId="21" fillId="0" borderId="2" xfId="0" applyFont="1" applyBorder="1" applyAlignment="1">
      <alignment horizontal="left" vertical="center" wrapText="1" indent="1"/>
    </xf>
    <xf numFmtId="0" fontId="21" fillId="0" borderId="4" xfId="0" applyFont="1" applyBorder="1" applyAlignment="1">
      <alignment horizontal="left" vertical="center" wrapText="1" inden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2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</cellXfs>
  <cellStyles count="7">
    <cellStyle name="Normal" xfId="6" xr:uid="{DDBA40AC-A29B-480F-991D-F14D395B040C}"/>
    <cellStyle name="Normalno" xfId="0" builtinId="0"/>
    <cellStyle name="Normalno 2" xfId="3" xr:uid="{757D8002-3014-404F-979A-D75477DF7218}"/>
    <cellStyle name="Normalno 3" xfId="4" xr:uid="{AF889AA7-B6AC-4568-B64F-A4E46D737613}"/>
    <cellStyle name="Normalno 4" xfId="1" xr:uid="{03D74C53-BF19-4062-8561-6747E9A078A6}"/>
    <cellStyle name="Normalno 5" xfId="5" xr:uid="{76678542-B13E-4ED8-BF66-9FF131FC1017}"/>
    <cellStyle name="Obično_List1" xfId="2" xr:uid="{F12E322B-53BA-4AB5-BB1D-8CC010FAA8FC}"/>
  </cellStyles>
  <dxfs count="0"/>
  <tableStyles count="0" defaultTableStyle="TableStyleMedium2" defaultPivotStyle="PivotStyleLight16"/>
  <colors>
    <mruColors>
      <color rgb="FFF3C2B3"/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workbookViewId="0">
      <selection sqref="A1:I1"/>
    </sheetView>
  </sheetViews>
  <sheetFormatPr defaultRowHeight="15" x14ac:dyDescent="0.25"/>
  <cols>
    <col min="5" max="5" width="25.28515625" customWidth="1"/>
    <col min="6" max="6" width="20" customWidth="1"/>
    <col min="7" max="7" width="15.85546875" customWidth="1"/>
    <col min="8" max="8" width="16.5703125" customWidth="1"/>
    <col min="9" max="9" width="16.85546875" customWidth="1"/>
  </cols>
  <sheetData>
    <row r="1" spans="1:10" ht="42" customHeight="1" x14ac:dyDescent="0.25">
      <c r="A1" s="130" t="s">
        <v>69</v>
      </c>
      <c r="B1" s="130"/>
      <c r="C1" s="130"/>
      <c r="D1" s="130"/>
      <c r="E1" s="130"/>
      <c r="F1" s="130"/>
      <c r="G1" s="130"/>
      <c r="H1" s="130"/>
      <c r="I1" s="130"/>
    </row>
    <row r="2" spans="1:10" ht="18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10" ht="15.75" x14ac:dyDescent="0.25">
      <c r="A3" s="130" t="s">
        <v>32</v>
      </c>
      <c r="B3" s="130"/>
      <c r="C3" s="130"/>
      <c r="D3" s="130"/>
      <c r="E3" s="130"/>
      <c r="F3" s="130"/>
      <c r="G3" s="130"/>
      <c r="H3" s="130"/>
      <c r="I3" s="147"/>
    </row>
    <row r="4" spans="1:10" ht="18" x14ac:dyDescent="0.25">
      <c r="A4" s="4"/>
      <c r="B4" s="4"/>
      <c r="C4" s="4"/>
      <c r="D4" s="4"/>
      <c r="E4" s="4"/>
      <c r="F4" s="4"/>
      <c r="G4" s="4"/>
      <c r="H4" s="4"/>
      <c r="I4" s="5"/>
    </row>
    <row r="5" spans="1:10" ht="18" customHeight="1" x14ac:dyDescent="0.25">
      <c r="A5" s="130" t="s">
        <v>40</v>
      </c>
      <c r="B5" s="131"/>
      <c r="C5" s="131"/>
      <c r="D5" s="131"/>
      <c r="E5" s="131"/>
      <c r="F5" s="131"/>
      <c r="G5" s="131"/>
      <c r="H5" s="131"/>
      <c r="I5" s="131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</row>
    <row r="7" spans="1:10" ht="30.75" customHeight="1" x14ac:dyDescent="0.25">
      <c r="A7" s="27"/>
      <c r="B7" s="28"/>
      <c r="C7" s="28"/>
      <c r="D7" s="29"/>
      <c r="E7" s="30"/>
      <c r="F7" s="52" t="s">
        <v>58</v>
      </c>
      <c r="G7" s="52" t="s">
        <v>57</v>
      </c>
      <c r="H7" s="52" t="s">
        <v>56</v>
      </c>
      <c r="I7" s="52" t="s">
        <v>59</v>
      </c>
      <c r="J7" s="56"/>
    </row>
    <row r="8" spans="1:10" x14ac:dyDescent="0.25">
      <c r="A8" s="148" t="s">
        <v>0</v>
      </c>
      <c r="B8" s="144"/>
      <c r="C8" s="144"/>
      <c r="D8" s="144"/>
      <c r="E8" s="149"/>
      <c r="F8" s="59">
        <v>926449.13000000012</v>
      </c>
      <c r="G8" s="59">
        <v>-456719.8</v>
      </c>
      <c r="H8" s="59">
        <v>-49.298000000000002</v>
      </c>
      <c r="I8" s="60">
        <v>469729.33</v>
      </c>
    </row>
    <row r="9" spans="1:10" x14ac:dyDescent="0.25">
      <c r="A9" s="140" t="s">
        <v>1</v>
      </c>
      <c r="B9" s="133"/>
      <c r="C9" s="133"/>
      <c r="D9" s="133"/>
      <c r="E9" s="146"/>
      <c r="F9" s="61">
        <v>926449.13000000012</v>
      </c>
      <c r="G9" s="61">
        <v>-456719.8</v>
      </c>
      <c r="H9" s="61">
        <v>-49.298000000000002</v>
      </c>
      <c r="I9" s="61">
        <v>469729.32999999996</v>
      </c>
    </row>
    <row r="10" spans="1:10" x14ac:dyDescent="0.25">
      <c r="A10" s="145" t="s">
        <v>2</v>
      </c>
      <c r="B10" s="146"/>
      <c r="C10" s="146"/>
      <c r="D10" s="146"/>
      <c r="E10" s="146"/>
      <c r="F10" s="62"/>
      <c r="G10" s="62"/>
      <c r="H10" s="61"/>
      <c r="I10" s="61"/>
    </row>
    <row r="11" spans="1:10" x14ac:dyDescent="0.25">
      <c r="A11" s="35" t="s">
        <v>3</v>
      </c>
      <c r="B11" s="36"/>
      <c r="C11" s="36"/>
      <c r="D11" s="36"/>
      <c r="E11" s="36"/>
      <c r="F11" s="59">
        <v>926449.13</v>
      </c>
      <c r="G11" s="59">
        <v>-445959.13</v>
      </c>
      <c r="H11" s="59">
        <v>-48.136000000000003</v>
      </c>
      <c r="I11" s="65">
        <v>480490</v>
      </c>
    </row>
    <row r="12" spans="1:10" x14ac:dyDescent="0.25">
      <c r="A12" s="132" t="s">
        <v>4</v>
      </c>
      <c r="B12" s="133"/>
      <c r="C12" s="133"/>
      <c r="D12" s="133"/>
      <c r="E12" s="133"/>
      <c r="F12" s="63">
        <v>156527.03999999998</v>
      </c>
      <c r="G12" s="61">
        <v>13393.03</v>
      </c>
      <c r="H12" s="61">
        <v>8.5559999999999992</v>
      </c>
      <c r="I12" s="66">
        <v>169920.06999999998</v>
      </c>
    </row>
    <row r="13" spans="1:10" x14ac:dyDescent="0.25">
      <c r="A13" s="145" t="s">
        <v>5</v>
      </c>
      <c r="B13" s="146"/>
      <c r="C13" s="146"/>
      <c r="D13" s="146"/>
      <c r="E13" s="146"/>
      <c r="F13" s="63">
        <v>769922.09000000008</v>
      </c>
      <c r="G13" s="61">
        <v>-459352.16</v>
      </c>
      <c r="H13" s="61">
        <v>-59.661999999999999</v>
      </c>
      <c r="I13" s="66">
        <v>310569.93</v>
      </c>
    </row>
    <row r="14" spans="1:10" x14ac:dyDescent="0.25">
      <c r="A14" s="143" t="s">
        <v>6</v>
      </c>
      <c r="B14" s="144"/>
      <c r="C14" s="144"/>
      <c r="D14" s="144"/>
      <c r="E14" s="144"/>
      <c r="F14" s="59"/>
      <c r="G14" s="59"/>
      <c r="H14" s="64"/>
      <c r="I14" s="67">
        <f>SUM(I8-I11)</f>
        <v>-10760.669999999984</v>
      </c>
    </row>
    <row r="15" spans="1:10" ht="18" x14ac:dyDescent="0.25">
      <c r="A15" s="4"/>
      <c r="B15" s="8"/>
      <c r="C15" s="8"/>
      <c r="D15" s="8"/>
      <c r="E15" s="8"/>
      <c r="F15" s="8"/>
      <c r="G15" s="8"/>
      <c r="H15" s="3"/>
      <c r="I15" s="3"/>
    </row>
    <row r="16" spans="1:10" ht="18" customHeight="1" x14ac:dyDescent="0.25">
      <c r="A16" s="130" t="s">
        <v>41</v>
      </c>
      <c r="B16" s="131"/>
      <c r="C16" s="131"/>
      <c r="D16" s="131"/>
      <c r="E16" s="131"/>
      <c r="F16" s="131"/>
      <c r="G16" s="131"/>
      <c r="H16" s="131"/>
      <c r="I16" s="131"/>
    </row>
    <row r="17" spans="1:10" ht="18" x14ac:dyDescent="0.25">
      <c r="A17" s="4"/>
      <c r="B17" s="8"/>
      <c r="C17" s="8"/>
      <c r="D17" s="8"/>
      <c r="E17" s="8"/>
      <c r="F17" s="8"/>
      <c r="G17" s="8"/>
      <c r="H17" s="3"/>
      <c r="I17" s="3"/>
    </row>
    <row r="18" spans="1:10" ht="23.25" customHeight="1" x14ac:dyDescent="0.25">
      <c r="A18" s="27"/>
      <c r="B18" s="28"/>
      <c r="C18" s="28"/>
      <c r="D18" s="29"/>
      <c r="E18" s="30"/>
      <c r="F18" s="52" t="s">
        <v>58</v>
      </c>
      <c r="G18" s="52" t="s">
        <v>57</v>
      </c>
      <c r="H18" s="52" t="s">
        <v>56</v>
      </c>
      <c r="I18" s="52" t="s">
        <v>59</v>
      </c>
      <c r="J18" s="56"/>
    </row>
    <row r="19" spans="1:10" ht="15.75" customHeight="1" x14ac:dyDescent="0.25">
      <c r="A19" s="140" t="s">
        <v>8</v>
      </c>
      <c r="B19" s="141"/>
      <c r="C19" s="141"/>
      <c r="D19" s="141"/>
      <c r="E19" s="142"/>
      <c r="F19" s="32"/>
      <c r="G19" s="32"/>
      <c r="H19" s="32"/>
      <c r="I19" s="32"/>
    </row>
    <row r="20" spans="1:10" x14ac:dyDescent="0.25">
      <c r="A20" s="140" t="s">
        <v>9</v>
      </c>
      <c r="B20" s="133"/>
      <c r="C20" s="133"/>
      <c r="D20" s="133"/>
      <c r="E20" s="133"/>
      <c r="F20" s="32"/>
      <c r="G20" s="32"/>
      <c r="H20" s="32"/>
      <c r="I20" s="32"/>
    </row>
    <row r="21" spans="1:10" x14ac:dyDescent="0.25">
      <c r="A21" s="143" t="s">
        <v>10</v>
      </c>
      <c r="B21" s="144"/>
      <c r="C21" s="144"/>
      <c r="D21" s="144"/>
      <c r="E21" s="144"/>
      <c r="F21" s="31"/>
      <c r="G21" s="31"/>
      <c r="H21" s="31"/>
      <c r="I21" s="31"/>
    </row>
    <row r="22" spans="1:10" ht="18" x14ac:dyDescent="0.25">
      <c r="A22" s="23"/>
      <c r="B22" s="8"/>
      <c r="C22" s="8"/>
      <c r="D22" s="8"/>
      <c r="E22" s="8"/>
      <c r="F22" s="8"/>
      <c r="G22" s="8"/>
      <c r="H22" s="3"/>
      <c r="I22" s="3"/>
    </row>
    <row r="23" spans="1:10" ht="18" customHeight="1" x14ac:dyDescent="0.25">
      <c r="A23" s="130" t="s">
        <v>47</v>
      </c>
      <c r="B23" s="131"/>
      <c r="C23" s="131"/>
      <c r="D23" s="131"/>
      <c r="E23" s="131"/>
      <c r="F23" s="131"/>
      <c r="G23" s="131"/>
      <c r="H23" s="131"/>
      <c r="I23" s="131"/>
    </row>
    <row r="24" spans="1:10" ht="18" x14ac:dyDescent="0.25">
      <c r="A24" s="23"/>
      <c r="B24" s="8"/>
      <c r="C24" s="8"/>
      <c r="D24" s="8"/>
      <c r="E24" s="8"/>
      <c r="F24" s="8"/>
      <c r="G24" s="8"/>
      <c r="H24" s="3"/>
      <c r="I24" s="3"/>
    </row>
    <row r="25" spans="1:10" ht="25.5" customHeight="1" x14ac:dyDescent="0.25">
      <c r="A25" s="27"/>
      <c r="B25" s="28"/>
      <c r="C25" s="28"/>
      <c r="D25" s="29"/>
      <c r="E25" s="30"/>
      <c r="F25" s="52" t="s">
        <v>58</v>
      </c>
      <c r="G25" s="52" t="s">
        <v>57</v>
      </c>
      <c r="H25" s="52" t="s">
        <v>56</v>
      </c>
      <c r="I25" s="52" t="s">
        <v>59</v>
      </c>
    </row>
    <row r="26" spans="1:10" ht="21.75" customHeight="1" x14ac:dyDescent="0.25">
      <c r="A26" s="134" t="s">
        <v>42</v>
      </c>
      <c r="B26" s="135"/>
      <c r="C26" s="135"/>
      <c r="D26" s="135"/>
      <c r="E26" s="136"/>
      <c r="F26" s="50"/>
      <c r="G26" s="68"/>
      <c r="H26" s="33"/>
      <c r="I26" s="68">
        <v>10760.67</v>
      </c>
      <c r="J26" s="56"/>
    </row>
    <row r="27" spans="1:10" ht="30" customHeight="1" x14ac:dyDescent="0.25">
      <c r="A27" s="137" t="s">
        <v>7</v>
      </c>
      <c r="B27" s="138"/>
      <c r="C27" s="138"/>
      <c r="D27" s="138"/>
      <c r="E27" s="139"/>
      <c r="F27" s="34"/>
      <c r="G27" s="69"/>
      <c r="H27" s="34"/>
      <c r="I27" s="69">
        <v>10760.67</v>
      </c>
      <c r="J27" s="56"/>
    </row>
    <row r="30" spans="1:10" x14ac:dyDescent="0.25">
      <c r="A30" s="132" t="s">
        <v>11</v>
      </c>
      <c r="B30" s="133"/>
      <c r="C30" s="133"/>
      <c r="D30" s="133"/>
      <c r="E30" s="133"/>
      <c r="F30" s="32"/>
      <c r="G30" s="32"/>
      <c r="H30" s="32"/>
      <c r="I30" s="32"/>
    </row>
    <row r="31" spans="1:10" ht="11.25" customHeight="1" x14ac:dyDescent="0.25">
      <c r="A31" s="18"/>
      <c r="B31" s="19"/>
      <c r="C31" s="19"/>
      <c r="D31" s="19"/>
      <c r="E31" s="19"/>
      <c r="F31" s="20"/>
      <c r="G31" s="20"/>
      <c r="H31" s="20"/>
      <c r="I31" s="20"/>
    </row>
    <row r="32" spans="1:10" ht="29.25" customHeight="1" x14ac:dyDescent="0.25">
      <c r="A32" s="128"/>
      <c r="B32" s="129"/>
      <c r="C32" s="129"/>
      <c r="D32" s="129"/>
      <c r="E32" s="129"/>
      <c r="F32" s="129"/>
      <c r="G32" s="129"/>
      <c r="H32" s="129"/>
      <c r="I32" s="129"/>
    </row>
    <row r="33" spans="1:9" ht="8.25" customHeight="1" x14ac:dyDescent="0.25"/>
    <row r="34" spans="1:9" x14ac:dyDescent="0.25">
      <c r="A34" s="128"/>
      <c r="B34" s="129"/>
      <c r="C34" s="129"/>
      <c r="D34" s="129"/>
      <c r="E34" s="129"/>
      <c r="F34" s="129"/>
      <c r="G34" s="129"/>
      <c r="H34" s="129"/>
      <c r="I34" s="129"/>
    </row>
    <row r="35" spans="1:9" ht="8.25" customHeight="1" x14ac:dyDescent="0.25"/>
    <row r="36" spans="1:9" ht="29.25" customHeight="1" x14ac:dyDescent="0.25">
      <c r="A36" s="128"/>
      <c r="B36" s="129"/>
      <c r="C36" s="129"/>
      <c r="D36" s="129"/>
      <c r="E36" s="129"/>
      <c r="F36" s="129"/>
      <c r="G36" s="129"/>
      <c r="H36" s="129"/>
      <c r="I36" s="129"/>
    </row>
  </sheetData>
  <mergeCells count="20">
    <mergeCell ref="A12:E12"/>
    <mergeCell ref="A5:I5"/>
    <mergeCell ref="A16:I16"/>
    <mergeCell ref="A1:I1"/>
    <mergeCell ref="A3:I3"/>
    <mergeCell ref="A8:E8"/>
    <mergeCell ref="A9:E9"/>
    <mergeCell ref="A10:E10"/>
    <mergeCell ref="A19:E19"/>
    <mergeCell ref="A20:E20"/>
    <mergeCell ref="A21:E21"/>
    <mergeCell ref="A13:E13"/>
    <mergeCell ref="A14:E14"/>
    <mergeCell ref="A36:I36"/>
    <mergeCell ref="A23:I23"/>
    <mergeCell ref="A32:I32"/>
    <mergeCell ref="A30:E30"/>
    <mergeCell ref="A34:I34"/>
    <mergeCell ref="A26:E26"/>
    <mergeCell ref="A27:E27"/>
  </mergeCells>
  <pageMargins left="0.7" right="0.7" top="0.75" bottom="0.75" header="0.3" footer="0.3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3"/>
  <sheetViews>
    <sheetView workbookViewId="0">
      <selection sqref="A1:H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12.42578125" bestFit="1" customWidth="1"/>
    <col min="4" max="4" width="25.28515625" customWidth="1"/>
    <col min="5" max="5" width="20.42578125" customWidth="1"/>
    <col min="6" max="6" width="18.7109375" customWidth="1"/>
    <col min="7" max="7" width="20.140625" customWidth="1"/>
    <col min="8" max="8" width="20.5703125" customWidth="1"/>
    <col min="12" max="12" width="10.140625" bestFit="1" customWidth="1"/>
    <col min="15" max="15" width="10.140625" bestFit="1" customWidth="1"/>
  </cols>
  <sheetData>
    <row r="1" spans="1:9" ht="42" customHeight="1" x14ac:dyDescent="0.25">
      <c r="A1" s="130" t="s">
        <v>69</v>
      </c>
      <c r="B1" s="130"/>
      <c r="C1" s="130"/>
      <c r="D1" s="130"/>
      <c r="E1" s="130"/>
      <c r="F1" s="130"/>
      <c r="G1" s="130"/>
      <c r="H1" s="130"/>
    </row>
    <row r="2" spans="1:9" ht="18" customHeight="1" x14ac:dyDescent="0.25">
      <c r="A2" s="4"/>
      <c r="B2" s="4"/>
      <c r="C2" s="4"/>
      <c r="D2" s="4"/>
      <c r="E2" s="4"/>
      <c r="F2" s="4"/>
      <c r="G2" s="4"/>
      <c r="H2" s="4"/>
    </row>
    <row r="3" spans="1:9" ht="15.75" x14ac:dyDescent="0.25">
      <c r="A3" s="130" t="s">
        <v>32</v>
      </c>
      <c r="B3" s="130"/>
      <c r="C3" s="130"/>
      <c r="D3" s="130"/>
      <c r="E3" s="130"/>
      <c r="F3" s="130"/>
      <c r="G3" s="130"/>
      <c r="H3" s="147"/>
    </row>
    <row r="4" spans="1:9" ht="18" x14ac:dyDescent="0.25">
      <c r="A4" s="4"/>
      <c r="B4" s="4"/>
      <c r="C4" s="4"/>
      <c r="D4" s="4"/>
      <c r="E4" s="4"/>
      <c r="F4" s="4"/>
      <c r="G4" s="4"/>
      <c r="H4" s="5"/>
    </row>
    <row r="5" spans="1:9" ht="18" customHeight="1" x14ac:dyDescent="0.25">
      <c r="A5" s="130" t="s">
        <v>13</v>
      </c>
      <c r="B5" s="131"/>
      <c r="C5" s="131"/>
      <c r="D5" s="131"/>
      <c r="E5" s="131"/>
      <c r="F5" s="131"/>
      <c r="G5" s="131"/>
      <c r="H5" s="131"/>
    </row>
    <row r="6" spans="1:9" ht="18" x14ac:dyDescent="0.25">
      <c r="A6" s="4"/>
      <c r="B6" s="4"/>
      <c r="C6" s="4"/>
      <c r="D6" s="4"/>
      <c r="E6" s="4"/>
      <c r="F6" s="4"/>
      <c r="G6" s="4"/>
      <c r="H6" s="5"/>
    </row>
    <row r="7" spans="1:9" ht="15.75" x14ac:dyDescent="0.25">
      <c r="A7" s="130" t="s">
        <v>1</v>
      </c>
      <c r="B7" s="150"/>
      <c r="C7" s="150"/>
      <c r="D7" s="150"/>
      <c r="E7" s="150"/>
      <c r="F7" s="150"/>
      <c r="G7" s="150"/>
      <c r="H7" s="150"/>
    </row>
    <row r="8" spans="1:9" ht="18" x14ac:dyDescent="0.25">
      <c r="A8" s="4"/>
      <c r="B8" s="4"/>
      <c r="C8" s="4"/>
      <c r="D8" s="4"/>
      <c r="E8" s="4"/>
      <c r="F8" s="4"/>
      <c r="G8" s="4"/>
      <c r="H8" s="5"/>
    </row>
    <row r="9" spans="1:9" ht="33" customHeight="1" x14ac:dyDescent="0.25">
      <c r="A9" s="22" t="s">
        <v>14</v>
      </c>
      <c r="B9" s="21" t="s">
        <v>15</v>
      </c>
      <c r="C9" s="21" t="s">
        <v>16</v>
      </c>
      <c r="D9" s="21" t="s">
        <v>12</v>
      </c>
      <c r="E9" s="39" t="s">
        <v>58</v>
      </c>
      <c r="F9" s="55" t="s">
        <v>57</v>
      </c>
      <c r="G9" s="39" t="s">
        <v>56</v>
      </c>
      <c r="H9" s="39" t="s">
        <v>59</v>
      </c>
      <c r="I9" s="56"/>
    </row>
    <row r="10" spans="1:9" ht="15.75" customHeight="1" x14ac:dyDescent="0.25">
      <c r="A10" s="11">
        <v>6</v>
      </c>
      <c r="B10" s="11"/>
      <c r="C10" s="11"/>
      <c r="D10" s="11" t="s">
        <v>17</v>
      </c>
      <c r="E10" s="43">
        <f>SUM(E12+E14+E18+E20+E22)</f>
        <v>926449.13000000012</v>
      </c>
      <c r="F10" s="46">
        <v>-456719.8</v>
      </c>
      <c r="G10" s="46">
        <v>-49.298000000000002</v>
      </c>
      <c r="H10" s="53">
        <f>SUM(H12+H14+H18+H20+H22)</f>
        <v>469729.32999999996</v>
      </c>
      <c r="I10" s="56"/>
    </row>
    <row r="11" spans="1:9" ht="38.25" x14ac:dyDescent="0.25">
      <c r="A11" s="11"/>
      <c r="B11" s="15">
        <v>63</v>
      </c>
      <c r="C11" s="15"/>
      <c r="D11" s="15" t="s">
        <v>44</v>
      </c>
      <c r="E11" s="43">
        <v>38234.92</v>
      </c>
      <c r="F11" s="46">
        <v>-26948.9</v>
      </c>
      <c r="G11" s="46">
        <v>-70.48</v>
      </c>
      <c r="H11" s="53">
        <v>11286.02</v>
      </c>
      <c r="I11" s="56"/>
    </row>
    <row r="12" spans="1:9" x14ac:dyDescent="0.25">
      <c r="A12" s="12"/>
      <c r="B12" s="12"/>
      <c r="C12" s="70" t="s">
        <v>64</v>
      </c>
      <c r="D12" s="71" t="s">
        <v>65</v>
      </c>
      <c r="E12" s="48">
        <v>38234.92</v>
      </c>
      <c r="F12" s="48">
        <v>-26948.9</v>
      </c>
      <c r="G12" s="48">
        <v>-70.48</v>
      </c>
      <c r="H12" s="57">
        <v>11286.02</v>
      </c>
      <c r="I12" s="56"/>
    </row>
    <row r="13" spans="1:9" ht="38.25" x14ac:dyDescent="0.25">
      <c r="A13" s="12"/>
      <c r="B13" s="12">
        <v>63</v>
      </c>
      <c r="C13" s="47"/>
      <c r="D13" s="15" t="s">
        <v>44</v>
      </c>
      <c r="E13" s="43">
        <v>704180.77</v>
      </c>
      <c r="F13" s="46">
        <v>-455732.23</v>
      </c>
      <c r="G13" s="46">
        <v>-64.72</v>
      </c>
      <c r="H13" s="53">
        <v>248448.54</v>
      </c>
      <c r="I13" s="56"/>
    </row>
    <row r="14" spans="1:9" x14ac:dyDescent="0.25">
      <c r="A14" s="12"/>
      <c r="B14" s="12"/>
      <c r="C14" s="47" t="s">
        <v>55</v>
      </c>
      <c r="D14" s="13" t="s">
        <v>66</v>
      </c>
      <c r="E14" s="44">
        <v>704180.77</v>
      </c>
      <c r="F14" s="48">
        <v>-455732.23</v>
      </c>
      <c r="G14" s="48">
        <v>-64.72</v>
      </c>
      <c r="H14" s="57">
        <v>248448.54</v>
      </c>
      <c r="I14" s="56"/>
    </row>
    <row r="15" spans="1:9" ht="28.5" customHeight="1" x14ac:dyDescent="0.25">
      <c r="A15" s="12"/>
      <c r="B15" s="12">
        <v>64</v>
      </c>
      <c r="C15" s="47"/>
      <c r="D15" s="12" t="s">
        <v>67</v>
      </c>
      <c r="E15" s="43">
        <v>265.45</v>
      </c>
      <c r="F15" s="46">
        <v>174.55</v>
      </c>
      <c r="G15" s="46">
        <v>65.760000000000005</v>
      </c>
      <c r="H15" s="53">
        <v>440</v>
      </c>
      <c r="I15" s="56"/>
    </row>
    <row r="16" spans="1:9" ht="51" x14ac:dyDescent="0.25">
      <c r="A16" s="12"/>
      <c r="B16" s="12">
        <v>65</v>
      </c>
      <c r="C16" s="47"/>
      <c r="D16" s="49" t="s">
        <v>62</v>
      </c>
      <c r="E16" s="43">
        <v>769.79</v>
      </c>
      <c r="F16" s="46">
        <v>5061.71</v>
      </c>
      <c r="G16" s="46">
        <v>657.54</v>
      </c>
      <c r="H16" s="53">
        <v>5831.5</v>
      </c>
      <c r="I16" s="56"/>
    </row>
    <row r="17" spans="1:15" ht="60.75" customHeight="1" x14ac:dyDescent="0.25">
      <c r="A17" s="12"/>
      <c r="B17" s="12">
        <v>66</v>
      </c>
      <c r="C17" s="13"/>
      <c r="D17" s="49" t="s">
        <v>54</v>
      </c>
      <c r="E17" s="43">
        <v>0</v>
      </c>
      <c r="F17" s="46">
        <v>966</v>
      </c>
      <c r="G17" s="46">
        <v>100</v>
      </c>
      <c r="H17" s="53">
        <v>966</v>
      </c>
      <c r="I17" s="56"/>
    </row>
    <row r="18" spans="1:15" ht="18" customHeight="1" x14ac:dyDescent="0.25">
      <c r="A18" s="12"/>
      <c r="B18" s="12"/>
      <c r="C18" s="47" t="s">
        <v>53</v>
      </c>
      <c r="D18" s="16" t="s">
        <v>39</v>
      </c>
      <c r="E18" s="44">
        <f>SUM(E15:E17)</f>
        <v>1035.24</v>
      </c>
      <c r="F18" s="48">
        <v>6202.26</v>
      </c>
      <c r="G18" s="48">
        <v>599.11</v>
      </c>
      <c r="H18" s="57">
        <f>SUM(H15:H17)</f>
        <v>7237.5</v>
      </c>
      <c r="I18" s="56"/>
    </row>
    <row r="19" spans="1:15" ht="38.25" x14ac:dyDescent="0.25">
      <c r="A19" s="12"/>
      <c r="B19" s="12">
        <v>67</v>
      </c>
      <c r="C19" s="13"/>
      <c r="D19" s="15" t="s">
        <v>45</v>
      </c>
      <c r="E19" s="43">
        <v>182998.2</v>
      </c>
      <c r="F19" s="46">
        <v>15059.07</v>
      </c>
      <c r="G19" s="46">
        <v>8.23</v>
      </c>
      <c r="H19" s="53">
        <v>198057.27</v>
      </c>
      <c r="I19" s="56"/>
    </row>
    <row r="20" spans="1:15" x14ac:dyDescent="0.25">
      <c r="A20" s="12"/>
      <c r="B20" s="12"/>
      <c r="C20" s="47" t="s">
        <v>52</v>
      </c>
      <c r="D20" s="16" t="s">
        <v>18</v>
      </c>
      <c r="E20" s="44">
        <v>182998.2</v>
      </c>
      <c r="F20" s="48">
        <v>15059.07</v>
      </c>
      <c r="G20" s="48">
        <v>8.2289999999999992</v>
      </c>
      <c r="H20" s="57">
        <v>198057.27</v>
      </c>
      <c r="I20" s="56"/>
    </row>
    <row r="21" spans="1:15" ht="51" x14ac:dyDescent="0.25">
      <c r="A21" s="12"/>
      <c r="B21" s="12">
        <v>66</v>
      </c>
      <c r="C21" s="47"/>
      <c r="D21" s="49" t="s">
        <v>54</v>
      </c>
      <c r="E21" s="43">
        <v>0</v>
      </c>
      <c r="F21" s="46">
        <v>4700</v>
      </c>
      <c r="G21" s="46">
        <v>100</v>
      </c>
      <c r="H21" s="53">
        <v>4700</v>
      </c>
      <c r="I21" s="56"/>
    </row>
    <row r="22" spans="1:15" x14ac:dyDescent="0.25">
      <c r="A22" s="12"/>
      <c r="B22" s="12"/>
      <c r="C22" s="47" t="s">
        <v>60</v>
      </c>
      <c r="D22" s="16" t="s">
        <v>61</v>
      </c>
      <c r="E22" s="44">
        <v>0</v>
      </c>
      <c r="F22" s="48">
        <v>4700</v>
      </c>
      <c r="G22" s="48">
        <v>100</v>
      </c>
      <c r="H22" s="57">
        <v>4700</v>
      </c>
      <c r="I22" s="56"/>
    </row>
    <row r="23" spans="1:15" ht="25.5" x14ac:dyDescent="0.25">
      <c r="A23" s="14">
        <v>7</v>
      </c>
      <c r="B23" s="14"/>
      <c r="C23" s="14"/>
      <c r="D23" s="24" t="s">
        <v>19</v>
      </c>
      <c r="E23" s="43"/>
      <c r="F23" s="46"/>
      <c r="G23" s="46"/>
      <c r="H23" s="53"/>
      <c r="I23" s="56"/>
    </row>
    <row r="24" spans="1:15" ht="38.25" x14ac:dyDescent="0.25">
      <c r="A24" s="15"/>
      <c r="B24" s="15">
        <v>72</v>
      </c>
      <c r="C24" s="15"/>
      <c r="D24" s="25" t="s">
        <v>43</v>
      </c>
      <c r="E24" s="43"/>
      <c r="F24" s="46"/>
      <c r="G24" s="46"/>
      <c r="H24" s="53"/>
      <c r="I24" s="56"/>
    </row>
    <row r="25" spans="1:15" x14ac:dyDescent="0.25">
      <c r="A25" s="15"/>
      <c r="B25" s="15"/>
      <c r="C25" s="47" t="s">
        <v>52</v>
      </c>
      <c r="D25" s="13" t="s">
        <v>18</v>
      </c>
      <c r="E25" s="43"/>
      <c r="F25" s="46"/>
      <c r="G25" s="46"/>
      <c r="H25" s="53"/>
      <c r="I25" s="56"/>
      <c r="O25" s="58"/>
    </row>
    <row r="26" spans="1:15" x14ac:dyDescent="0.25">
      <c r="I26" s="56"/>
    </row>
    <row r="27" spans="1:15" ht="15.75" x14ac:dyDescent="0.25">
      <c r="A27" s="130" t="s">
        <v>20</v>
      </c>
      <c r="B27" s="150"/>
      <c r="C27" s="150"/>
      <c r="D27" s="150"/>
      <c r="E27" s="150"/>
      <c r="F27" s="150"/>
      <c r="G27" s="150"/>
      <c r="H27" s="150"/>
      <c r="I27" s="56"/>
      <c r="O27" s="58"/>
    </row>
    <row r="28" spans="1:15" ht="18" x14ac:dyDescent="0.25">
      <c r="A28" s="4"/>
      <c r="B28" s="4"/>
      <c r="C28" s="4"/>
      <c r="D28" s="4"/>
      <c r="E28" s="4"/>
      <c r="F28" s="4"/>
      <c r="G28" s="4"/>
      <c r="H28" s="5"/>
      <c r="I28" s="56"/>
      <c r="L28" s="58"/>
    </row>
    <row r="29" spans="1:15" ht="26.25" customHeight="1" x14ac:dyDescent="0.25">
      <c r="A29" s="22" t="s">
        <v>14</v>
      </c>
      <c r="B29" s="21" t="s">
        <v>15</v>
      </c>
      <c r="C29" s="21" t="s">
        <v>16</v>
      </c>
      <c r="D29" s="21" t="s">
        <v>21</v>
      </c>
      <c r="E29" s="55" t="s">
        <v>58</v>
      </c>
      <c r="F29" s="55" t="s">
        <v>57</v>
      </c>
      <c r="G29" s="55" t="s">
        <v>56</v>
      </c>
      <c r="H29" s="55" t="s">
        <v>59</v>
      </c>
      <c r="I29" s="56"/>
    </row>
    <row r="30" spans="1:15" ht="15.75" customHeight="1" x14ac:dyDescent="0.25">
      <c r="A30" s="11">
        <v>3</v>
      </c>
      <c r="B30" s="11"/>
      <c r="C30" s="11"/>
      <c r="D30" s="11" t="s">
        <v>22</v>
      </c>
      <c r="E30" s="44">
        <f>SUM(E34+E36+E38)</f>
        <v>156527.03999999998</v>
      </c>
      <c r="F30" s="48">
        <v>13393.03</v>
      </c>
      <c r="G30" s="48">
        <v>8.5559999999999992</v>
      </c>
      <c r="H30" s="48">
        <f>SUM(H34+H36+H38+H40)</f>
        <v>169920.06999999998</v>
      </c>
    </row>
    <row r="31" spans="1:15" ht="15.75" customHeight="1" x14ac:dyDescent="0.25">
      <c r="A31" s="11"/>
      <c r="B31" s="15">
        <v>31</v>
      </c>
      <c r="C31" s="15"/>
      <c r="D31" s="15" t="s">
        <v>23</v>
      </c>
      <c r="E31" s="43">
        <v>78505.539999999994</v>
      </c>
      <c r="F31" s="46">
        <v>17274.46</v>
      </c>
      <c r="G31" s="46">
        <v>22.001999999999999</v>
      </c>
      <c r="H31" s="46">
        <v>95780</v>
      </c>
    </row>
    <row r="32" spans="1:15" ht="15.75" customHeight="1" x14ac:dyDescent="0.25">
      <c r="A32" s="11"/>
      <c r="B32" s="15">
        <v>32</v>
      </c>
      <c r="C32" s="15"/>
      <c r="D32" s="15" t="s">
        <v>35</v>
      </c>
      <c r="E32" s="43">
        <v>68630.960000000006</v>
      </c>
      <c r="F32" s="46">
        <v>-8363.69</v>
      </c>
      <c r="G32" s="46">
        <v>-12.19</v>
      </c>
      <c r="H32" s="46">
        <v>60267.27</v>
      </c>
    </row>
    <row r="33" spans="1:8" ht="15.75" customHeight="1" x14ac:dyDescent="0.25">
      <c r="A33" s="11"/>
      <c r="B33" s="15">
        <v>34</v>
      </c>
      <c r="C33" s="15"/>
      <c r="D33" s="15" t="s">
        <v>50</v>
      </c>
      <c r="E33" s="43">
        <v>424.71</v>
      </c>
      <c r="F33" s="46">
        <v>65.290000000000006</v>
      </c>
      <c r="G33" s="46">
        <v>15.37</v>
      </c>
      <c r="H33" s="46">
        <v>490</v>
      </c>
    </row>
    <row r="34" spans="1:8" x14ac:dyDescent="0.25">
      <c r="A34" s="12"/>
      <c r="B34" s="12"/>
      <c r="C34" s="47" t="s">
        <v>52</v>
      </c>
      <c r="D34" s="13" t="s">
        <v>18</v>
      </c>
      <c r="E34" s="43">
        <f>SUM(E31:E33)</f>
        <v>147561.21</v>
      </c>
      <c r="F34" s="46">
        <v>8976.06</v>
      </c>
      <c r="G34" s="46">
        <v>6.0830000000000002</v>
      </c>
      <c r="H34" s="46">
        <f>SUM(H31:H33)</f>
        <v>156537.26999999999</v>
      </c>
    </row>
    <row r="35" spans="1:8" x14ac:dyDescent="0.25">
      <c r="A35" s="12"/>
      <c r="B35" s="12">
        <v>32</v>
      </c>
      <c r="C35" s="13"/>
      <c r="D35" s="12" t="s">
        <v>35</v>
      </c>
      <c r="E35" s="43">
        <v>1035.24</v>
      </c>
      <c r="F35" s="46">
        <v>6202.26</v>
      </c>
      <c r="G35" s="46">
        <v>599.11</v>
      </c>
      <c r="H35" s="46">
        <v>7237.5</v>
      </c>
    </row>
    <row r="36" spans="1:8" x14ac:dyDescent="0.25">
      <c r="A36" s="12"/>
      <c r="B36" s="12"/>
      <c r="C36" s="47" t="s">
        <v>53</v>
      </c>
      <c r="D36" s="13" t="s">
        <v>39</v>
      </c>
      <c r="E36" s="43">
        <v>1035.24</v>
      </c>
      <c r="F36" s="46">
        <v>6202.26</v>
      </c>
      <c r="G36" s="46">
        <v>599.11</v>
      </c>
      <c r="H36" s="46">
        <v>7237.5</v>
      </c>
    </row>
    <row r="37" spans="1:8" x14ac:dyDescent="0.25">
      <c r="A37" s="15"/>
      <c r="B37" s="15">
        <v>32</v>
      </c>
      <c r="C37" s="15"/>
      <c r="D37" s="12" t="s">
        <v>35</v>
      </c>
      <c r="E37" s="43">
        <v>7930.59</v>
      </c>
      <c r="F37" s="46">
        <v>-2285.29</v>
      </c>
      <c r="G37" s="46">
        <v>-28.82</v>
      </c>
      <c r="H37" s="46">
        <v>5645.3</v>
      </c>
    </row>
    <row r="38" spans="1:8" x14ac:dyDescent="0.25">
      <c r="A38" s="12"/>
      <c r="B38" s="12"/>
      <c r="C38" s="47" t="s">
        <v>64</v>
      </c>
      <c r="D38" s="13" t="s">
        <v>65</v>
      </c>
      <c r="E38" s="43">
        <v>7930.59</v>
      </c>
      <c r="F38" s="46">
        <v>-2285.29</v>
      </c>
      <c r="G38" s="46">
        <v>-28.82</v>
      </c>
      <c r="H38" s="46">
        <v>5645.3</v>
      </c>
    </row>
    <row r="39" spans="1:8" x14ac:dyDescent="0.25">
      <c r="A39" s="12"/>
      <c r="B39" s="12">
        <v>32</v>
      </c>
      <c r="C39" s="47"/>
      <c r="D39" s="12" t="s">
        <v>35</v>
      </c>
      <c r="E39" s="43">
        <v>0</v>
      </c>
      <c r="F39" s="46">
        <v>500</v>
      </c>
      <c r="G39" s="46">
        <v>100</v>
      </c>
      <c r="H39" s="46">
        <v>500</v>
      </c>
    </row>
    <row r="40" spans="1:8" x14ac:dyDescent="0.25">
      <c r="A40" s="12"/>
      <c r="B40" s="12"/>
      <c r="C40" s="47" t="s">
        <v>60</v>
      </c>
      <c r="D40" s="13" t="s">
        <v>61</v>
      </c>
      <c r="E40" s="43">
        <v>0</v>
      </c>
      <c r="F40" s="46">
        <v>500</v>
      </c>
      <c r="G40" s="46">
        <v>100</v>
      </c>
      <c r="H40" s="46">
        <v>500</v>
      </c>
    </row>
    <row r="41" spans="1:8" ht="25.5" x14ac:dyDescent="0.25">
      <c r="A41" s="14">
        <v>4</v>
      </c>
      <c r="B41" s="14"/>
      <c r="C41" s="14"/>
      <c r="D41" s="24" t="s">
        <v>24</v>
      </c>
      <c r="E41" s="44">
        <f>SUM(E44+E46+E48)</f>
        <v>769922.09000000008</v>
      </c>
      <c r="F41" s="48">
        <v>-459352.16</v>
      </c>
      <c r="G41" s="48">
        <v>-59.661999999999999</v>
      </c>
      <c r="H41" s="48">
        <f>SUM(H44+H46+H48+H51)</f>
        <v>310569.93</v>
      </c>
    </row>
    <row r="42" spans="1:8" ht="38.25" x14ac:dyDescent="0.25">
      <c r="A42" s="15"/>
      <c r="B42" s="15">
        <v>42</v>
      </c>
      <c r="C42" s="15"/>
      <c r="D42" s="25" t="s">
        <v>46</v>
      </c>
      <c r="E42" s="43">
        <v>13803.17</v>
      </c>
      <c r="F42" s="46">
        <v>4283.17</v>
      </c>
      <c r="G42" s="46">
        <v>31.03</v>
      </c>
      <c r="H42" s="46">
        <v>9520</v>
      </c>
    </row>
    <row r="43" spans="1:8" ht="25.5" x14ac:dyDescent="0.25">
      <c r="A43" s="15"/>
      <c r="B43" s="15">
        <v>45</v>
      </c>
      <c r="C43" s="15"/>
      <c r="D43" s="25" t="s">
        <v>68</v>
      </c>
      <c r="E43" s="43">
        <v>21633.82</v>
      </c>
      <c r="F43" s="46">
        <v>10366.18</v>
      </c>
      <c r="G43" s="46">
        <v>47.92</v>
      </c>
      <c r="H43" s="46">
        <v>32000</v>
      </c>
    </row>
    <row r="44" spans="1:8" x14ac:dyDescent="0.25">
      <c r="A44" s="15"/>
      <c r="B44" s="15"/>
      <c r="C44" s="47" t="s">
        <v>52</v>
      </c>
      <c r="D44" s="13" t="s">
        <v>18</v>
      </c>
      <c r="E44" s="43">
        <f>SUM(E42:E43)</f>
        <v>35436.99</v>
      </c>
      <c r="F44" s="46">
        <v>6083.01</v>
      </c>
      <c r="G44" s="46">
        <v>17.166</v>
      </c>
      <c r="H44" s="46">
        <f>SUM(H42:H43)</f>
        <v>41520</v>
      </c>
    </row>
    <row r="45" spans="1:8" ht="25.5" x14ac:dyDescent="0.25">
      <c r="A45" s="15"/>
      <c r="B45" s="15">
        <v>45</v>
      </c>
      <c r="C45" s="15"/>
      <c r="D45" s="25" t="s">
        <v>68</v>
      </c>
      <c r="E45" s="43">
        <v>30304.33</v>
      </c>
      <c r="F45" s="46">
        <v>-24995.42</v>
      </c>
      <c r="G45" s="46">
        <v>-82.48</v>
      </c>
      <c r="H45" s="46">
        <v>5308.91</v>
      </c>
    </row>
    <row r="46" spans="1:8" x14ac:dyDescent="0.25">
      <c r="A46" s="12"/>
      <c r="B46" s="12"/>
      <c r="C46" s="47" t="s">
        <v>64</v>
      </c>
      <c r="D46" s="13" t="s">
        <v>65</v>
      </c>
      <c r="E46" s="43">
        <v>30304.33</v>
      </c>
      <c r="F46" s="46">
        <v>-24995.42</v>
      </c>
      <c r="G46" s="46">
        <v>-82.48</v>
      </c>
      <c r="H46" s="46">
        <v>5308.91</v>
      </c>
    </row>
    <row r="47" spans="1:8" ht="25.5" x14ac:dyDescent="0.25">
      <c r="A47" s="12"/>
      <c r="B47" s="12">
        <v>45</v>
      </c>
      <c r="C47" s="47"/>
      <c r="D47" s="25" t="s">
        <v>68</v>
      </c>
      <c r="E47" s="43">
        <v>704180.77</v>
      </c>
      <c r="F47" s="46">
        <v>-455732.23</v>
      </c>
      <c r="G47" s="46">
        <v>-64.72</v>
      </c>
      <c r="H47" s="46">
        <v>248448.54</v>
      </c>
    </row>
    <row r="48" spans="1:8" x14ac:dyDescent="0.25">
      <c r="A48" s="12"/>
      <c r="B48" s="12"/>
      <c r="C48" s="47" t="s">
        <v>55</v>
      </c>
      <c r="D48" s="13" t="s">
        <v>66</v>
      </c>
      <c r="E48" s="43">
        <v>704180.77</v>
      </c>
      <c r="F48" s="46">
        <v>-455732.23</v>
      </c>
      <c r="G48" s="46">
        <v>-64.72</v>
      </c>
      <c r="H48" s="46">
        <v>248448.54</v>
      </c>
    </row>
    <row r="49" spans="1:12" ht="38.25" x14ac:dyDescent="0.25">
      <c r="A49" s="12"/>
      <c r="B49" s="12">
        <v>42</v>
      </c>
      <c r="C49" s="47"/>
      <c r="D49" s="25" t="s">
        <v>46</v>
      </c>
      <c r="E49" s="43">
        <v>0</v>
      </c>
      <c r="F49" s="46">
        <v>4200</v>
      </c>
      <c r="G49" s="46">
        <v>100</v>
      </c>
      <c r="H49" s="46">
        <v>4200</v>
      </c>
    </row>
    <row r="50" spans="1:12" ht="25.5" x14ac:dyDescent="0.25">
      <c r="A50" s="12"/>
      <c r="B50" s="12">
        <v>45</v>
      </c>
      <c r="C50" s="47"/>
      <c r="D50" s="25" t="s">
        <v>68</v>
      </c>
      <c r="E50" s="43">
        <v>0</v>
      </c>
      <c r="F50" s="46">
        <v>11092.48</v>
      </c>
      <c r="G50" s="46">
        <v>100</v>
      </c>
      <c r="H50" s="46">
        <v>11092.48</v>
      </c>
      <c r="L50" s="58"/>
    </row>
    <row r="51" spans="1:12" x14ac:dyDescent="0.25">
      <c r="A51" s="12"/>
      <c r="B51" s="12"/>
      <c r="C51" s="47" t="s">
        <v>60</v>
      </c>
      <c r="D51" s="13" t="s">
        <v>61</v>
      </c>
      <c r="E51" s="43">
        <v>0</v>
      </c>
      <c r="F51" s="46">
        <f>SUM(F49:F50)</f>
        <v>15292.48</v>
      </c>
      <c r="G51" s="46">
        <v>100</v>
      </c>
      <c r="H51" s="46">
        <f>SUM(H49:H50)</f>
        <v>15292.48</v>
      </c>
    </row>
    <row r="53" spans="1:12" x14ac:dyDescent="0.25">
      <c r="E53" s="58"/>
      <c r="H53" s="58"/>
    </row>
  </sheetData>
  <mergeCells count="5">
    <mergeCell ref="A7:H7"/>
    <mergeCell ref="A27:H27"/>
    <mergeCell ref="A1:H1"/>
    <mergeCell ref="A3:H3"/>
    <mergeCell ref="A5:H5"/>
  </mergeCells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3"/>
  <sheetViews>
    <sheetView workbookViewId="0">
      <selection activeCell="B9" sqref="B9:E9"/>
    </sheetView>
  </sheetViews>
  <sheetFormatPr defaultRowHeight="15" x14ac:dyDescent="0.25"/>
  <cols>
    <col min="1" max="1" width="37.7109375" customWidth="1"/>
    <col min="2" max="2" width="14.85546875" customWidth="1"/>
    <col min="3" max="3" width="14.28515625" customWidth="1"/>
    <col min="4" max="4" width="16.28515625" customWidth="1"/>
    <col min="5" max="5" width="17.5703125" customWidth="1"/>
  </cols>
  <sheetData>
    <row r="1" spans="1:6" ht="42" customHeight="1" x14ac:dyDescent="0.25">
      <c r="A1" s="130" t="s">
        <v>69</v>
      </c>
      <c r="B1" s="130"/>
      <c r="C1" s="130"/>
      <c r="D1" s="130"/>
      <c r="E1" s="130"/>
    </row>
    <row r="2" spans="1:6" ht="18" customHeight="1" x14ac:dyDescent="0.25">
      <c r="A2" s="4"/>
      <c r="B2" s="4"/>
      <c r="C2" s="4"/>
      <c r="D2" s="4"/>
      <c r="E2" s="4"/>
    </row>
    <row r="3" spans="1:6" ht="15.75" x14ac:dyDescent="0.25">
      <c r="A3" s="130" t="s">
        <v>32</v>
      </c>
      <c r="B3" s="130"/>
      <c r="C3" s="130"/>
      <c r="D3" s="130"/>
      <c r="E3" s="147"/>
    </row>
    <row r="4" spans="1:6" ht="18" x14ac:dyDescent="0.25">
      <c r="A4" s="4"/>
      <c r="B4" s="4"/>
      <c r="C4" s="4"/>
      <c r="D4" s="4"/>
      <c r="E4" s="5"/>
    </row>
    <row r="5" spans="1:6" ht="18" customHeight="1" x14ac:dyDescent="0.25">
      <c r="A5" s="130" t="s">
        <v>13</v>
      </c>
      <c r="B5" s="131"/>
      <c r="C5" s="131"/>
      <c r="D5" s="131"/>
      <c r="E5" s="131"/>
    </row>
    <row r="6" spans="1:6" ht="18" x14ac:dyDescent="0.25">
      <c r="A6" s="4"/>
      <c r="B6" s="4"/>
      <c r="C6" s="4"/>
      <c r="D6" s="4"/>
      <c r="E6" s="5"/>
    </row>
    <row r="7" spans="1:6" ht="15.75" x14ac:dyDescent="0.25">
      <c r="A7" s="130" t="s">
        <v>25</v>
      </c>
      <c r="B7" s="150"/>
      <c r="C7" s="150"/>
      <c r="D7" s="150"/>
      <c r="E7" s="150"/>
    </row>
    <row r="8" spans="1:6" ht="18" x14ac:dyDescent="0.25">
      <c r="A8" s="4"/>
      <c r="B8" s="4"/>
      <c r="C8" s="4"/>
      <c r="D8" s="4"/>
      <c r="E8" s="5"/>
    </row>
    <row r="9" spans="1:6" ht="29.25" customHeight="1" x14ac:dyDescent="0.25">
      <c r="A9" s="22" t="s">
        <v>26</v>
      </c>
      <c r="B9" s="39" t="s">
        <v>58</v>
      </c>
      <c r="C9" s="39" t="s">
        <v>57</v>
      </c>
      <c r="D9" s="39" t="s">
        <v>56</v>
      </c>
      <c r="E9" s="39" t="s">
        <v>59</v>
      </c>
      <c r="F9" s="56"/>
    </row>
    <row r="10" spans="1:6" ht="15.75" customHeight="1" x14ac:dyDescent="0.25">
      <c r="A10" s="11" t="s">
        <v>27</v>
      </c>
      <c r="B10" s="43">
        <v>926449.13</v>
      </c>
      <c r="C10" s="46">
        <v>-445959.13</v>
      </c>
      <c r="D10" s="54">
        <v>-48.136000000000003</v>
      </c>
      <c r="E10" s="53">
        <v>480490</v>
      </c>
      <c r="F10" s="56"/>
    </row>
    <row r="11" spans="1:6" x14ac:dyDescent="0.25">
      <c r="A11" s="11" t="s">
        <v>70</v>
      </c>
      <c r="B11" s="43">
        <v>926449.13</v>
      </c>
      <c r="C11" s="46">
        <v>-445959.13</v>
      </c>
      <c r="D11" s="54">
        <v>-48.136000000000003</v>
      </c>
      <c r="E11" s="53">
        <v>480490</v>
      </c>
      <c r="F11" s="56"/>
    </row>
    <row r="12" spans="1:6" x14ac:dyDescent="0.25">
      <c r="A12" s="17" t="s">
        <v>71</v>
      </c>
      <c r="B12" s="43">
        <v>926449.13</v>
      </c>
      <c r="C12" s="46">
        <v>-445959.13</v>
      </c>
      <c r="D12" s="54">
        <v>-48.136000000000003</v>
      </c>
      <c r="E12" s="53">
        <v>480490</v>
      </c>
      <c r="F12" s="56"/>
    </row>
    <row r="13" spans="1:6" x14ac:dyDescent="0.25">
      <c r="A13" s="17" t="s">
        <v>72</v>
      </c>
      <c r="B13" s="43">
        <v>926449.13</v>
      </c>
      <c r="C13" s="46">
        <v>-445959.13</v>
      </c>
      <c r="D13" s="54">
        <v>-48.136000000000003</v>
      </c>
      <c r="E13" s="53">
        <v>480490</v>
      </c>
      <c r="F13" s="56"/>
    </row>
  </sheetData>
  <mergeCells count="4">
    <mergeCell ref="A1:E1"/>
    <mergeCell ref="A3:E3"/>
    <mergeCell ref="A5:E5"/>
    <mergeCell ref="A7:E7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4"/>
  <sheetViews>
    <sheetView tabSelected="1" workbookViewId="0">
      <selection activeCell="F26" sqref="F2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8" width="25.28515625" customWidth="1"/>
  </cols>
  <sheetData>
    <row r="1" spans="1:8" ht="42" customHeight="1" x14ac:dyDescent="0.25">
      <c r="A1" s="130" t="s">
        <v>69</v>
      </c>
      <c r="B1" s="130"/>
      <c r="C1" s="130"/>
      <c r="D1" s="130"/>
      <c r="E1" s="130"/>
      <c r="F1" s="130"/>
      <c r="G1" s="130"/>
      <c r="H1" s="130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130" t="s">
        <v>32</v>
      </c>
      <c r="B3" s="130"/>
      <c r="C3" s="130"/>
      <c r="D3" s="130"/>
      <c r="E3" s="130"/>
      <c r="F3" s="130"/>
      <c r="G3" s="130"/>
      <c r="H3" s="147"/>
    </row>
    <row r="4" spans="1:8" ht="18" x14ac:dyDescent="0.25">
      <c r="A4" s="4"/>
      <c r="B4" s="4"/>
      <c r="C4" s="4"/>
      <c r="D4" s="4"/>
      <c r="E4" s="4"/>
      <c r="F4" s="4"/>
      <c r="G4" s="4"/>
      <c r="H4" s="5"/>
    </row>
    <row r="5" spans="1:8" ht="18" customHeight="1" x14ac:dyDescent="0.25">
      <c r="A5" s="130" t="s">
        <v>28</v>
      </c>
      <c r="B5" s="131"/>
      <c r="C5" s="131"/>
      <c r="D5" s="131"/>
      <c r="E5" s="131"/>
      <c r="F5" s="131"/>
      <c r="G5" s="131"/>
      <c r="H5" s="131"/>
    </row>
    <row r="6" spans="1:8" ht="18" x14ac:dyDescent="0.25">
      <c r="A6" s="4"/>
      <c r="B6" s="4"/>
      <c r="C6" s="4"/>
      <c r="D6" s="4"/>
      <c r="E6" s="4"/>
      <c r="F6" s="4"/>
      <c r="G6" s="4"/>
      <c r="H6" s="5"/>
    </row>
    <row r="7" spans="1:8" x14ac:dyDescent="0.25">
      <c r="A7" s="22" t="s">
        <v>14</v>
      </c>
      <c r="B7" s="21" t="s">
        <v>15</v>
      </c>
      <c r="C7" s="21" t="s">
        <v>16</v>
      </c>
      <c r="D7" s="21" t="s">
        <v>48</v>
      </c>
      <c r="E7" s="39" t="s">
        <v>58</v>
      </c>
      <c r="F7" s="39" t="s">
        <v>57</v>
      </c>
      <c r="G7" s="39" t="s">
        <v>56</v>
      </c>
      <c r="H7" s="39" t="s">
        <v>59</v>
      </c>
    </row>
    <row r="8" spans="1:8" ht="25.5" x14ac:dyDescent="0.25">
      <c r="A8" s="11">
        <v>8</v>
      </c>
      <c r="B8" s="11"/>
      <c r="C8" s="11"/>
      <c r="D8" s="11" t="s">
        <v>29</v>
      </c>
      <c r="E8" s="9"/>
      <c r="F8" s="10"/>
      <c r="G8" s="10"/>
      <c r="H8" s="10"/>
    </row>
    <row r="9" spans="1:8" x14ac:dyDescent="0.25">
      <c r="A9" s="11"/>
      <c r="B9" s="15">
        <v>84</v>
      </c>
      <c r="C9" s="15"/>
      <c r="D9" s="15" t="s">
        <v>36</v>
      </c>
      <c r="E9" s="9"/>
      <c r="F9" s="10"/>
      <c r="G9" s="10"/>
      <c r="H9" s="10"/>
    </row>
    <row r="10" spans="1:8" ht="25.5" x14ac:dyDescent="0.25">
      <c r="A10" s="12"/>
      <c r="B10" s="12"/>
      <c r="C10" s="13">
        <v>81</v>
      </c>
      <c r="D10" s="16" t="s">
        <v>37</v>
      </c>
      <c r="E10" s="9"/>
      <c r="F10" s="10"/>
      <c r="G10" s="10"/>
      <c r="H10" s="10"/>
    </row>
    <row r="11" spans="1:8" ht="25.5" x14ac:dyDescent="0.25">
      <c r="A11" s="14">
        <v>5</v>
      </c>
      <c r="B11" s="14"/>
      <c r="C11" s="14"/>
      <c r="D11" s="24" t="s">
        <v>30</v>
      </c>
      <c r="E11" s="9"/>
      <c r="F11" s="10"/>
      <c r="G11" s="10"/>
      <c r="H11" s="10"/>
    </row>
    <row r="12" spans="1:8" ht="25.5" x14ac:dyDescent="0.25">
      <c r="A12" s="15"/>
      <c r="B12" s="15">
        <v>54</v>
      </c>
      <c r="C12" s="15"/>
      <c r="D12" s="25" t="s">
        <v>38</v>
      </c>
      <c r="E12" s="9"/>
      <c r="F12" s="10"/>
      <c r="G12" s="10"/>
      <c r="H12" s="10"/>
    </row>
    <row r="13" spans="1:8" x14ac:dyDescent="0.25">
      <c r="A13" s="15"/>
      <c r="B13" s="15"/>
      <c r="C13" s="13">
        <v>11</v>
      </c>
      <c r="D13" s="13" t="s">
        <v>18</v>
      </c>
      <c r="E13" s="9"/>
      <c r="F13" s="10"/>
      <c r="G13" s="10"/>
      <c r="H13" s="10"/>
    </row>
    <row r="14" spans="1:8" x14ac:dyDescent="0.25">
      <c r="A14" s="15"/>
      <c r="B14" s="15"/>
      <c r="C14" s="13">
        <v>31</v>
      </c>
      <c r="D14" s="13" t="s">
        <v>39</v>
      </c>
      <c r="E14" s="9"/>
      <c r="F14" s="10"/>
      <c r="G14" s="10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39"/>
  <sheetViews>
    <sheetView topLeftCell="A13" workbookViewId="0">
      <selection activeCell="K22" sqref="K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5" width="16.7109375" customWidth="1"/>
    <col min="6" max="6" width="15.28515625" customWidth="1"/>
    <col min="7" max="7" width="15" customWidth="1"/>
    <col min="8" max="8" width="15.140625" customWidth="1"/>
    <col min="10" max="12" width="10.140625" bestFit="1" customWidth="1"/>
  </cols>
  <sheetData>
    <row r="1" spans="1:11" ht="42" customHeight="1" x14ac:dyDescent="0.25">
      <c r="A1" s="130" t="s">
        <v>69</v>
      </c>
      <c r="B1" s="130"/>
      <c r="C1" s="130"/>
      <c r="D1" s="130"/>
      <c r="E1" s="130"/>
      <c r="F1" s="130"/>
      <c r="G1" s="130"/>
      <c r="H1" s="130"/>
    </row>
    <row r="2" spans="1:11" ht="18" x14ac:dyDescent="0.25">
      <c r="A2" s="4"/>
      <c r="B2" s="4"/>
      <c r="C2" s="4"/>
      <c r="D2" s="4"/>
      <c r="E2" s="4"/>
      <c r="F2" s="4"/>
      <c r="G2" s="4"/>
      <c r="H2" s="5"/>
    </row>
    <row r="3" spans="1:11" ht="18" customHeight="1" x14ac:dyDescent="0.25">
      <c r="A3" s="130" t="s">
        <v>31</v>
      </c>
      <c r="B3" s="131"/>
      <c r="C3" s="131"/>
      <c r="D3" s="131"/>
      <c r="E3" s="131"/>
      <c r="F3" s="131"/>
      <c r="G3" s="131"/>
      <c r="H3" s="131"/>
    </row>
    <row r="4" spans="1:11" ht="10.5" customHeight="1" x14ac:dyDescent="0.25">
      <c r="A4" s="4"/>
      <c r="B4" s="4"/>
      <c r="C4" s="4"/>
      <c r="D4" s="4"/>
      <c r="E4" s="4"/>
      <c r="F4" s="4"/>
      <c r="G4" s="4"/>
      <c r="H4" s="5"/>
    </row>
    <row r="5" spans="1:11" ht="39" customHeight="1" x14ac:dyDescent="0.25">
      <c r="A5" s="166" t="s">
        <v>33</v>
      </c>
      <c r="B5" s="167"/>
      <c r="C5" s="168"/>
      <c r="D5" s="21" t="s">
        <v>34</v>
      </c>
      <c r="E5" s="39" t="s">
        <v>58</v>
      </c>
      <c r="F5" s="39" t="s">
        <v>57</v>
      </c>
      <c r="G5" s="39" t="s">
        <v>56</v>
      </c>
      <c r="H5" s="39" t="s">
        <v>59</v>
      </c>
      <c r="I5" s="56"/>
    </row>
    <row r="6" spans="1:11" ht="25.5" x14ac:dyDescent="0.25">
      <c r="A6" s="169" t="s">
        <v>73</v>
      </c>
      <c r="B6" s="170"/>
      <c r="C6" s="171"/>
      <c r="D6" s="42" t="s">
        <v>74</v>
      </c>
      <c r="E6" s="45">
        <f>SUM(E7+E21)</f>
        <v>926449.13</v>
      </c>
      <c r="F6" s="51">
        <v>-445959.13</v>
      </c>
      <c r="G6" s="51">
        <v>-48.136000000000003</v>
      </c>
      <c r="H6" s="51">
        <f>SUM(H7+H21)</f>
        <v>480490</v>
      </c>
    </row>
    <row r="7" spans="1:11" ht="33" customHeight="1" x14ac:dyDescent="0.25">
      <c r="A7" s="163" t="s">
        <v>75</v>
      </c>
      <c r="B7" s="164"/>
      <c r="C7" s="165"/>
      <c r="D7" s="77" t="s">
        <v>76</v>
      </c>
      <c r="E7" s="78">
        <v>767400.36</v>
      </c>
      <c r="F7" s="79">
        <v>-463530.43</v>
      </c>
      <c r="G7" s="79">
        <v>-60.4</v>
      </c>
      <c r="H7" s="79">
        <v>303869.93</v>
      </c>
    </row>
    <row r="8" spans="1:11" x14ac:dyDescent="0.25">
      <c r="A8" s="160" t="s">
        <v>49</v>
      </c>
      <c r="B8" s="161"/>
      <c r="C8" s="162"/>
      <c r="D8" s="37" t="s">
        <v>18</v>
      </c>
      <c r="E8" s="43">
        <v>32915.26</v>
      </c>
      <c r="F8" s="46">
        <v>6104.74</v>
      </c>
      <c r="G8" s="46">
        <v>18.55</v>
      </c>
      <c r="H8" s="46">
        <v>39020</v>
      </c>
      <c r="K8" s="58"/>
    </row>
    <row r="9" spans="1:11" ht="25.5" x14ac:dyDescent="0.25">
      <c r="A9" s="151">
        <v>4</v>
      </c>
      <c r="B9" s="152"/>
      <c r="C9" s="153"/>
      <c r="D9" s="26" t="s">
        <v>24</v>
      </c>
      <c r="E9" s="43">
        <f>SUM(E10:E11)</f>
        <v>32915.26</v>
      </c>
      <c r="F9" s="46">
        <v>6104.74</v>
      </c>
      <c r="G9" s="46">
        <v>18.55</v>
      </c>
      <c r="H9" s="46">
        <f>SUM(H10:H11)</f>
        <v>39020</v>
      </c>
      <c r="J9" s="58"/>
      <c r="K9" s="58"/>
    </row>
    <row r="10" spans="1:11" ht="25.5" x14ac:dyDescent="0.25">
      <c r="A10" s="154">
        <v>42</v>
      </c>
      <c r="B10" s="155"/>
      <c r="C10" s="156"/>
      <c r="D10" s="26" t="s">
        <v>46</v>
      </c>
      <c r="E10" s="43">
        <v>11281.44</v>
      </c>
      <c r="F10" s="46">
        <v>-4261.4399999999996</v>
      </c>
      <c r="G10" s="46">
        <v>-37.770000000000003</v>
      </c>
      <c r="H10" s="46">
        <v>7020</v>
      </c>
    </row>
    <row r="11" spans="1:11" ht="25.5" x14ac:dyDescent="0.25">
      <c r="A11" s="74">
        <v>45</v>
      </c>
      <c r="B11" s="38"/>
      <c r="C11" s="75"/>
      <c r="D11" s="25" t="s">
        <v>68</v>
      </c>
      <c r="E11" s="43">
        <v>21633.82</v>
      </c>
      <c r="F11" s="46">
        <v>10366.18</v>
      </c>
      <c r="G11" s="46">
        <v>47.92</v>
      </c>
      <c r="H11" s="46">
        <v>32000</v>
      </c>
    </row>
    <row r="12" spans="1:11" x14ac:dyDescent="0.25">
      <c r="A12" s="157" t="s">
        <v>80</v>
      </c>
      <c r="B12" s="158"/>
      <c r="C12" s="159"/>
      <c r="D12" s="76" t="s">
        <v>65</v>
      </c>
      <c r="E12" s="43">
        <v>30304.33</v>
      </c>
      <c r="F12" s="46">
        <v>-24995.42</v>
      </c>
      <c r="G12" s="46">
        <v>-82.48</v>
      </c>
      <c r="H12" s="46">
        <v>5308.91</v>
      </c>
    </row>
    <row r="13" spans="1:11" ht="25.5" x14ac:dyDescent="0.25">
      <c r="A13" s="151">
        <v>4</v>
      </c>
      <c r="B13" s="152"/>
      <c r="C13" s="153"/>
      <c r="D13" s="26" t="s">
        <v>24</v>
      </c>
      <c r="E13" s="43">
        <v>30304.33</v>
      </c>
      <c r="F13" s="46">
        <v>-24995.42</v>
      </c>
      <c r="G13" s="46">
        <v>-82.48</v>
      </c>
      <c r="H13" s="46">
        <v>5308.91</v>
      </c>
    </row>
    <row r="14" spans="1:11" ht="25.5" x14ac:dyDescent="0.25">
      <c r="A14" s="74">
        <v>45</v>
      </c>
      <c r="B14" s="38"/>
      <c r="C14" s="75"/>
      <c r="D14" s="25" t="s">
        <v>68</v>
      </c>
      <c r="E14" s="43">
        <v>30304.33</v>
      </c>
      <c r="F14" s="46">
        <v>-24995.42</v>
      </c>
      <c r="G14" s="46">
        <v>-82.48</v>
      </c>
      <c r="H14" s="46">
        <v>5308.91</v>
      </c>
    </row>
    <row r="15" spans="1:11" ht="15" customHeight="1" x14ac:dyDescent="0.25">
      <c r="A15" s="157" t="s">
        <v>79</v>
      </c>
      <c r="B15" s="158"/>
      <c r="C15" s="159"/>
      <c r="D15" s="76" t="s">
        <v>66</v>
      </c>
      <c r="E15" s="43">
        <v>704180.77</v>
      </c>
      <c r="F15" s="46">
        <v>-455732.23</v>
      </c>
      <c r="G15" s="46">
        <v>-64.72</v>
      </c>
      <c r="H15" s="46">
        <v>248448.54</v>
      </c>
    </row>
    <row r="16" spans="1:11" ht="24" customHeight="1" x14ac:dyDescent="0.25">
      <c r="A16" s="151">
        <v>4</v>
      </c>
      <c r="B16" s="152"/>
      <c r="C16" s="153"/>
      <c r="D16" s="26" t="s">
        <v>24</v>
      </c>
      <c r="E16" s="43">
        <f>SUM(E17:E17)</f>
        <v>704180.77</v>
      </c>
      <c r="F16" s="46">
        <v>-455732.23</v>
      </c>
      <c r="G16" s="46">
        <v>-64.72</v>
      </c>
      <c r="H16" s="46">
        <f>SUM(H17:H17)</f>
        <v>248448.54</v>
      </c>
    </row>
    <row r="17" spans="1:12" ht="25.5" x14ac:dyDescent="0.25">
      <c r="A17" s="74">
        <v>45</v>
      </c>
      <c r="B17" s="38"/>
      <c r="C17" s="75"/>
      <c r="D17" s="25" t="s">
        <v>68</v>
      </c>
      <c r="E17" s="43">
        <v>704180.77</v>
      </c>
      <c r="F17" s="46">
        <v>-455732.23</v>
      </c>
      <c r="G17" s="46">
        <v>-64.72</v>
      </c>
      <c r="H17" s="46">
        <v>248448.54</v>
      </c>
    </row>
    <row r="18" spans="1:12" ht="15" customHeight="1" x14ac:dyDescent="0.25">
      <c r="A18" s="160" t="s">
        <v>63</v>
      </c>
      <c r="B18" s="161"/>
      <c r="C18" s="162"/>
      <c r="D18" s="37" t="s">
        <v>61</v>
      </c>
      <c r="E18" s="43">
        <v>0</v>
      </c>
      <c r="F18" s="46">
        <v>11092.48</v>
      </c>
      <c r="G18" s="46">
        <v>100</v>
      </c>
      <c r="H18" s="46">
        <v>11092.48</v>
      </c>
    </row>
    <row r="19" spans="1:12" ht="32.25" customHeight="1" x14ac:dyDescent="0.25">
      <c r="A19" s="72">
        <v>4</v>
      </c>
      <c r="B19" s="73"/>
      <c r="C19" s="37"/>
      <c r="D19" s="26" t="s">
        <v>24</v>
      </c>
      <c r="E19" s="43">
        <v>0</v>
      </c>
      <c r="F19" s="46">
        <v>11092.48</v>
      </c>
      <c r="G19" s="46">
        <v>100</v>
      </c>
      <c r="H19" s="46">
        <v>11092.48</v>
      </c>
    </row>
    <row r="20" spans="1:12" ht="25.5" x14ac:dyDescent="0.25">
      <c r="A20" s="154">
        <v>45</v>
      </c>
      <c r="B20" s="155"/>
      <c r="C20" s="156"/>
      <c r="D20" s="25" t="s">
        <v>68</v>
      </c>
      <c r="E20" s="43">
        <v>0</v>
      </c>
      <c r="F20" s="46">
        <v>11092.48</v>
      </c>
      <c r="G20" s="46">
        <v>100</v>
      </c>
      <c r="H20" s="46">
        <v>11092.48</v>
      </c>
    </row>
    <row r="21" spans="1:12" ht="25.5" x14ac:dyDescent="0.25">
      <c r="A21" s="163" t="s">
        <v>77</v>
      </c>
      <c r="B21" s="164"/>
      <c r="C21" s="165"/>
      <c r="D21" s="77" t="s">
        <v>78</v>
      </c>
      <c r="E21" s="78">
        <f>SUM(E22+E29+E32+E35)</f>
        <v>159048.76999999999</v>
      </c>
      <c r="F21" s="79">
        <v>17571.3</v>
      </c>
      <c r="G21" s="79">
        <v>11.048</v>
      </c>
      <c r="H21" s="79">
        <f>SUM(H22+H29+H32+H35)</f>
        <v>176620.06999999998</v>
      </c>
    </row>
    <row r="22" spans="1:12" x14ac:dyDescent="0.25">
      <c r="A22" s="160" t="s">
        <v>49</v>
      </c>
      <c r="B22" s="161"/>
      <c r="C22" s="162"/>
      <c r="D22" s="37" t="s">
        <v>18</v>
      </c>
      <c r="E22" s="43">
        <f>SUM(E23+E27)</f>
        <v>150082.94</v>
      </c>
      <c r="F22" s="46">
        <v>8954.33</v>
      </c>
      <c r="G22" s="46">
        <v>5.9660000000000002</v>
      </c>
      <c r="H22" s="46">
        <f>SUM(H23+H27)</f>
        <v>159037.26999999999</v>
      </c>
    </row>
    <row r="23" spans="1:12" x14ac:dyDescent="0.25">
      <c r="A23" s="151">
        <v>3</v>
      </c>
      <c r="B23" s="152"/>
      <c r="C23" s="153"/>
      <c r="D23" s="26" t="s">
        <v>22</v>
      </c>
      <c r="E23" s="43">
        <v>147561.21</v>
      </c>
      <c r="F23" s="46">
        <v>8976.06</v>
      </c>
      <c r="G23" s="46">
        <v>6.0830000000000002</v>
      </c>
      <c r="H23" s="46">
        <v>156537.26999999999</v>
      </c>
    </row>
    <row r="24" spans="1:12" x14ac:dyDescent="0.25">
      <c r="A24" s="154">
        <v>31</v>
      </c>
      <c r="B24" s="155"/>
      <c r="C24" s="156"/>
      <c r="D24" s="26" t="s">
        <v>23</v>
      </c>
      <c r="E24" s="43">
        <v>78505.539999999994</v>
      </c>
      <c r="F24" s="46">
        <v>17274.46</v>
      </c>
      <c r="G24" s="46">
        <v>22.001999999999999</v>
      </c>
      <c r="H24" s="46">
        <v>95780</v>
      </c>
      <c r="L24" s="58"/>
    </row>
    <row r="25" spans="1:12" x14ac:dyDescent="0.25">
      <c r="A25" s="154">
        <v>32</v>
      </c>
      <c r="B25" s="155"/>
      <c r="C25" s="156"/>
      <c r="D25" s="26" t="s">
        <v>35</v>
      </c>
      <c r="E25" s="43">
        <v>68630.960000000006</v>
      </c>
      <c r="F25" s="46">
        <v>-8363.69</v>
      </c>
      <c r="G25" s="46">
        <v>-12.19</v>
      </c>
      <c r="H25" s="46">
        <v>60267.27</v>
      </c>
      <c r="K25" s="58"/>
      <c r="L25" s="58"/>
    </row>
    <row r="26" spans="1:12" x14ac:dyDescent="0.25">
      <c r="A26" s="41">
        <v>34</v>
      </c>
      <c r="B26" s="38"/>
      <c r="C26" s="40"/>
      <c r="D26" s="26" t="s">
        <v>50</v>
      </c>
      <c r="E26" s="43">
        <v>424.71</v>
      </c>
      <c r="F26" s="46">
        <v>65.290000000000006</v>
      </c>
      <c r="G26" s="46">
        <v>15.37</v>
      </c>
      <c r="H26" s="46">
        <v>490</v>
      </c>
      <c r="J26" s="58"/>
    </row>
    <row r="27" spans="1:12" ht="25.5" x14ac:dyDescent="0.25">
      <c r="A27" s="151">
        <v>4</v>
      </c>
      <c r="B27" s="152"/>
      <c r="C27" s="153"/>
      <c r="D27" s="26" t="s">
        <v>24</v>
      </c>
      <c r="E27" s="43">
        <v>2521.73</v>
      </c>
      <c r="F27" s="46">
        <v>-21.73</v>
      </c>
      <c r="G27" s="46">
        <v>-0.86</v>
      </c>
      <c r="H27" s="46">
        <v>2500</v>
      </c>
    </row>
    <row r="28" spans="1:12" ht="25.5" x14ac:dyDescent="0.25">
      <c r="A28" s="154">
        <v>42</v>
      </c>
      <c r="B28" s="155"/>
      <c r="C28" s="156"/>
      <c r="D28" s="26" t="s">
        <v>46</v>
      </c>
      <c r="E28" s="43">
        <v>2521.73</v>
      </c>
      <c r="F28" s="46">
        <v>-21.73</v>
      </c>
      <c r="G28" s="46">
        <v>-0.86</v>
      </c>
      <c r="H28" s="46">
        <v>2500</v>
      </c>
    </row>
    <row r="29" spans="1:12" ht="15" customHeight="1" x14ac:dyDescent="0.25">
      <c r="A29" s="160" t="s">
        <v>51</v>
      </c>
      <c r="B29" s="161"/>
      <c r="C29" s="162"/>
      <c r="D29" s="37" t="s">
        <v>39</v>
      </c>
      <c r="E29" s="43">
        <v>1035.24</v>
      </c>
      <c r="F29" s="46">
        <v>6202.26</v>
      </c>
      <c r="G29" s="46">
        <v>599.11</v>
      </c>
      <c r="H29" s="46">
        <v>7237.5</v>
      </c>
    </row>
    <row r="30" spans="1:12" x14ac:dyDescent="0.25">
      <c r="A30" s="151">
        <v>3</v>
      </c>
      <c r="B30" s="152"/>
      <c r="C30" s="153"/>
      <c r="D30" s="26" t="s">
        <v>22</v>
      </c>
      <c r="E30" s="43">
        <v>1035.24</v>
      </c>
      <c r="F30" s="46">
        <v>6202.26</v>
      </c>
      <c r="G30" s="46">
        <v>599.11</v>
      </c>
      <c r="H30" s="46">
        <v>7237.5</v>
      </c>
    </row>
    <row r="31" spans="1:12" x14ac:dyDescent="0.25">
      <c r="A31" s="154">
        <v>32</v>
      </c>
      <c r="B31" s="155"/>
      <c r="C31" s="156"/>
      <c r="D31" s="26" t="s">
        <v>35</v>
      </c>
      <c r="E31" s="43">
        <v>1035.24</v>
      </c>
      <c r="F31" s="46">
        <v>6202.26</v>
      </c>
      <c r="G31" s="46">
        <v>599.11</v>
      </c>
      <c r="H31" s="46">
        <v>7237.5</v>
      </c>
    </row>
    <row r="32" spans="1:12" ht="15" customHeight="1" x14ac:dyDescent="0.25">
      <c r="A32" s="157" t="s">
        <v>80</v>
      </c>
      <c r="B32" s="158"/>
      <c r="C32" s="159"/>
      <c r="D32" s="76" t="s">
        <v>65</v>
      </c>
      <c r="E32" s="43">
        <v>7930.59</v>
      </c>
      <c r="F32" s="46">
        <v>-2285.59</v>
      </c>
      <c r="G32" s="46">
        <v>-28.82</v>
      </c>
      <c r="H32" s="46">
        <v>5645.3</v>
      </c>
    </row>
    <row r="33" spans="1:8" ht="15" customHeight="1" x14ac:dyDescent="0.25">
      <c r="A33" s="151">
        <v>3</v>
      </c>
      <c r="B33" s="152"/>
      <c r="C33" s="153"/>
      <c r="D33" s="26" t="s">
        <v>22</v>
      </c>
      <c r="E33" s="43">
        <v>7930.59</v>
      </c>
      <c r="F33" s="46">
        <v>-2285.59</v>
      </c>
      <c r="G33" s="46">
        <v>-28.82</v>
      </c>
      <c r="H33" s="46">
        <v>5645.3</v>
      </c>
    </row>
    <row r="34" spans="1:8" x14ac:dyDescent="0.25">
      <c r="A34" s="154">
        <v>32</v>
      </c>
      <c r="B34" s="155"/>
      <c r="C34" s="156"/>
      <c r="D34" s="26" t="s">
        <v>35</v>
      </c>
      <c r="E34" s="43">
        <v>7930.59</v>
      </c>
      <c r="F34" s="46">
        <v>-2285.59</v>
      </c>
      <c r="G34" s="46">
        <v>-28.82</v>
      </c>
      <c r="H34" s="46">
        <v>5645.3</v>
      </c>
    </row>
    <row r="35" spans="1:8" ht="15" customHeight="1" x14ac:dyDescent="0.25">
      <c r="A35" s="160" t="s">
        <v>63</v>
      </c>
      <c r="B35" s="161"/>
      <c r="C35" s="162"/>
      <c r="D35" s="37" t="s">
        <v>61</v>
      </c>
      <c r="E35" s="43">
        <v>0</v>
      </c>
      <c r="F35" s="46">
        <v>4700</v>
      </c>
      <c r="G35" s="46">
        <v>100</v>
      </c>
      <c r="H35" s="46">
        <v>4700</v>
      </c>
    </row>
    <row r="36" spans="1:8" ht="15" customHeight="1" x14ac:dyDescent="0.25">
      <c r="A36" s="151">
        <v>3</v>
      </c>
      <c r="B36" s="152"/>
      <c r="C36" s="153"/>
      <c r="D36" s="26" t="s">
        <v>22</v>
      </c>
      <c r="E36" s="43">
        <v>0</v>
      </c>
      <c r="F36" s="46">
        <v>500</v>
      </c>
      <c r="G36" s="46">
        <v>100</v>
      </c>
      <c r="H36" s="46">
        <v>500</v>
      </c>
    </row>
    <row r="37" spans="1:8" ht="15" customHeight="1" x14ac:dyDescent="0.25">
      <c r="A37" s="154">
        <v>32</v>
      </c>
      <c r="B37" s="155"/>
      <c r="C37" s="156"/>
      <c r="D37" s="26" t="s">
        <v>35</v>
      </c>
      <c r="E37" s="43">
        <v>0</v>
      </c>
      <c r="F37" s="46">
        <v>500</v>
      </c>
      <c r="G37" s="46">
        <v>100</v>
      </c>
      <c r="H37" s="46">
        <v>500</v>
      </c>
    </row>
    <row r="38" spans="1:8" ht="25.5" x14ac:dyDescent="0.25">
      <c r="A38" s="72">
        <v>4</v>
      </c>
      <c r="B38" s="73"/>
      <c r="C38" s="37"/>
      <c r="D38" s="26" t="s">
        <v>24</v>
      </c>
      <c r="E38" s="43">
        <v>0</v>
      </c>
      <c r="F38" s="46">
        <v>4200</v>
      </c>
      <c r="G38" s="46">
        <v>100</v>
      </c>
      <c r="H38" s="46">
        <v>4200</v>
      </c>
    </row>
    <row r="39" spans="1:8" ht="25.5" x14ac:dyDescent="0.25">
      <c r="A39" s="154">
        <v>42</v>
      </c>
      <c r="B39" s="155"/>
      <c r="C39" s="156"/>
      <c r="D39" s="26" t="s">
        <v>46</v>
      </c>
      <c r="E39" s="43">
        <v>0</v>
      </c>
      <c r="F39" s="46">
        <v>4200</v>
      </c>
      <c r="G39" s="46">
        <v>100</v>
      </c>
      <c r="H39" s="46">
        <v>4200</v>
      </c>
    </row>
  </sheetData>
  <mergeCells count="31">
    <mergeCell ref="A20:C20"/>
    <mergeCell ref="A1:H1"/>
    <mergeCell ref="A3:H3"/>
    <mergeCell ref="A5:C5"/>
    <mergeCell ref="A16:C16"/>
    <mergeCell ref="A8:C8"/>
    <mergeCell ref="A9:C9"/>
    <mergeCell ref="A10:C10"/>
    <mergeCell ref="A6:C6"/>
    <mergeCell ref="A7:C7"/>
    <mergeCell ref="A18:C18"/>
    <mergeCell ref="A12:C12"/>
    <mergeCell ref="A13:C13"/>
    <mergeCell ref="A15:C15"/>
    <mergeCell ref="A21:C21"/>
    <mergeCell ref="A22:C22"/>
    <mergeCell ref="A27:C27"/>
    <mergeCell ref="A28:C28"/>
    <mergeCell ref="A29:C29"/>
    <mergeCell ref="A23:C23"/>
    <mergeCell ref="A24:C24"/>
    <mergeCell ref="A30:C30"/>
    <mergeCell ref="A25:C25"/>
    <mergeCell ref="A37:C37"/>
    <mergeCell ref="A39:C39"/>
    <mergeCell ref="A36:C36"/>
    <mergeCell ref="A31:C31"/>
    <mergeCell ref="A32:C32"/>
    <mergeCell ref="A34:C34"/>
    <mergeCell ref="A33:C33"/>
    <mergeCell ref="A35:C35"/>
  </mergeCells>
  <pageMargins left="0.25" right="0.25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AF975-4AC4-4731-A2A8-FE6CF0192076}">
  <dimension ref="A1:G107"/>
  <sheetViews>
    <sheetView showGridLines="0" workbookViewId="0">
      <selection activeCell="K49" sqref="K49"/>
    </sheetView>
  </sheetViews>
  <sheetFormatPr defaultRowHeight="15" x14ac:dyDescent="0.25"/>
  <cols>
    <col min="1" max="1" width="14.85546875" style="80" customWidth="1"/>
    <col min="2" max="2" width="13.42578125" style="80" customWidth="1"/>
    <col min="3" max="3" width="58" style="80" customWidth="1"/>
    <col min="4" max="5" width="14.85546875" style="80" customWidth="1"/>
    <col min="6" max="6" width="12.140625" style="80" customWidth="1"/>
    <col min="7" max="7" width="14.85546875" style="80" customWidth="1"/>
    <col min="8" max="8" width="0" style="80" hidden="1" customWidth="1"/>
    <col min="9" max="9" width="1.28515625" style="80" customWidth="1"/>
    <col min="10" max="16384" width="9.140625" style="80"/>
  </cols>
  <sheetData>
    <row r="1" spans="1:7" ht="17.100000000000001" customHeight="1" x14ac:dyDescent="0.25"/>
    <row r="2" spans="1:7" x14ac:dyDescent="0.25">
      <c r="A2" s="127" t="s">
        <v>260</v>
      </c>
      <c r="B2" s="127" t="s">
        <v>259</v>
      </c>
      <c r="C2" s="127" t="s">
        <v>258</v>
      </c>
      <c r="D2" s="126" t="s">
        <v>58</v>
      </c>
      <c r="E2" s="126" t="s">
        <v>257</v>
      </c>
      <c r="F2" s="126" t="s">
        <v>56</v>
      </c>
      <c r="G2" s="126" t="s">
        <v>59</v>
      </c>
    </row>
    <row r="3" spans="1:7" x14ac:dyDescent="0.25">
      <c r="A3" s="125" t="s">
        <v>85</v>
      </c>
      <c r="B3" s="125" t="s">
        <v>85</v>
      </c>
      <c r="C3" s="124" t="s">
        <v>256</v>
      </c>
      <c r="D3" s="123">
        <v>926449.13</v>
      </c>
      <c r="E3" s="123">
        <v>-445959.13</v>
      </c>
      <c r="F3" s="123">
        <v>-48.136000000000003</v>
      </c>
      <c r="G3" s="123">
        <v>480490</v>
      </c>
    </row>
    <row r="4" spans="1:7" ht="22.5" x14ac:dyDescent="0.25">
      <c r="A4" s="122" t="s">
        <v>255</v>
      </c>
      <c r="B4" s="122" t="s">
        <v>254</v>
      </c>
      <c r="C4" s="121" t="s">
        <v>251</v>
      </c>
      <c r="D4" s="120">
        <v>926449.13</v>
      </c>
      <c r="E4" s="120">
        <v>-445959.13</v>
      </c>
      <c r="F4" s="120">
        <v>-48.136000000000003</v>
      </c>
      <c r="G4" s="120">
        <v>480490</v>
      </c>
    </row>
    <row r="5" spans="1:7" ht="22.5" x14ac:dyDescent="0.25">
      <c r="A5" s="119" t="s">
        <v>253</v>
      </c>
      <c r="B5" s="119" t="s">
        <v>252</v>
      </c>
      <c r="C5" s="118" t="s">
        <v>251</v>
      </c>
      <c r="D5" s="117">
        <v>926449.13</v>
      </c>
      <c r="E5" s="117">
        <v>-445959.13</v>
      </c>
      <c r="F5" s="117">
        <v>-48.136000000000003</v>
      </c>
      <c r="G5" s="117">
        <v>480490</v>
      </c>
    </row>
    <row r="6" spans="1:7" ht="22.5" x14ac:dyDescent="0.25">
      <c r="A6" s="116" t="s">
        <v>250</v>
      </c>
      <c r="B6" s="116" t="s">
        <v>249</v>
      </c>
      <c r="C6" s="115" t="s">
        <v>248</v>
      </c>
      <c r="D6" s="114">
        <v>926449.13</v>
      </c>
      <c r="E6" s="114">
        <v>-445959.13</v>
      </c>
      <c r="F6" s="114">
        <v>-48.136000000000003</v>
      </c>
      <c r="G6" s="114">
        <v>480490</v>
      </c>
    </row>
    <row r="7" spans="1:7" x14ac:dyDescent="0.25">
      <c r="A7" s="113" t="s">
        <v>247</v>
      </c>
      <c r="B7" s="113" t="s">
        <v>246</v>
      </c>
      <c r="C7" s="112" t="s">
        <v>74</v>
      </c>
      <c r="D7" s="111">
        <v>926449.13</v>
      </c>
      <c r="E7" s="111">
        <v>-445959.13</v>
      </c>
      <c r="F7" s="111">
        <v>-48.136000000000003</v>
      </c>
      <c r="G7" s="111">
        <v>480490</v>
      </c>
    </row>
    <row r="8" spans="1:7" x14ac:dyDescent="0.25">
      <c r="A8" s="110" t="s">
        <v>245</v>
      </c>
      <c r="B8" s="110" t="s">
        <v>244</v>
      </c>
      <c r="C8" s="109" t="s">
        <v>74</v>
      </c>
      <c r="D8" s="108">
        <v>926449.13</v>
      </c>
      <c r="E8" s="108">
        <v>-445959.13</v>
      </c>
      <c r="F8" s="108">
        <v>-48.136000000000003</v>
      </c>
      <c r="G8" s="108">
        <v>480490</v>
      </c>
    </row>
    <row r="9" spans="1:7" x14ac:dyDescent="0.25">
      <c r="A9" s="107" t="s">
        <v>223</v>
      </c>
      <c r="B9" s="107" t="s">
        <v>243</v>
      </c>
      <c r="C9" s="106" t="s">
        <v>76</v>
      </c>
      <c r="D9" s="105">
        <v>767400.36</v>
      </c>
      <c r="E9" s="105">
        <v>-463530.43</v>
      </c>
      <c r="F9" s="105">
        <v>-60.4</v>
      </c>
      <c r="G9" s="105">
        <v>303869.93</v>
      </c>
    </row>
    <row r="10" spans="1:7" ht="22.5" x14ac:dyDescent="0.25">
      <c r="A10" s="104" t="s">
        <v>217</v>
      </c>
      <c r="B10" s="104" t="s">
        <v>220</v>
      </c>
      <c r="C10" s="103" t="s">
        <v>219</v>
      </c>
      <c r="D10" s="102">
        <v>767400.36</v>
      </c>
      <c r="E10" s="102">
        <v>-463530.43</v>
      </c>
      <c r="F10" s="102">
        <v>-60.4</v>
      </c>
      <c r="G10" s="102">
        <v>303869.93</v>
      </c>
    </row>
    <row r="11" spans="1:7" ht="22.5" x14ac:dyDescent="0.25">
      <c r="A11" s="101" t="s">
        <v>217</v>
      </c>
      <c r="B11" s="101" t="s">
        <v>218</v>
      </c>
      <c r="C11" s="100" t="s">
        <v>215</v>
      </c>
      <c r="D11" s="99">
        <v>767400.36</v>
      </c>
      <c r="E11" s="99">
        <v>-463530.43</v>
      </c>
      <c r="F11" s="99">
        <v>-60.4</v>
      </c>
      <c r="G11" s="99">
        <v>303869.93</v>
      </c>
    </row>
    <row r="12" spans="1:7" ht="22.5" x14ac:dyDescent="0.25">
      <c r="A12" s="98" t="s">
        <v>217</v>
      </c>
      <c r="B12" s="98" t="s">
        <v>216</v>
      </c>
      <c r="C12" s="97" t="s">
        <v>215</v>
      </c>
      <c r="D12" s="96">
        <v>767400.36</v>
      </c>
      <c r="E12" s="96">
        <v>-463530.43</v>
      </c>
      <c r="F12" s="96">
        <v>-60.4</v>
      </c>
      <c r="G12" s="96">
        <v>303869.93</v>
      </c>
    </row>
    <row r="13" spans="1:7" x14ac:dyDescent="0.25">
      <c r="A13" s="95" t="s">
        <v>92</v>
      </c>
      <c r="B13" s="95" t="s">
        <v>214</v>
      </c>
      <c r="C13" s="94" t="s">
        <v>213</v>
      </c>
      <c r="D13" s="93">
        <v>32915.26</v>
      </c>
      <c r="E13" s="93">
        <v>6104.74</v>
      </c>
      <c r="F13" s="93">
        <v>18.55</v>
      </c>
      <c r="G13" s="93">
        <v>39020</v>
      </c>
    </row>
    <row r="14" spans="1:7" x14ac:dyDescent="0.25">
      <c r="A14" s="92" t="s">
        <v>92</v>
      </c>
      <c r="B14" s="92" t="s">
        <v>212</v>
      </c>
      <c r="C14" s="91" t="s">
        <v>18</v>
      </c>
      <c r="D14" s="90">
        <v>32915.26</v>
      </c>
      <c r="E14" s="90">
        <v>6104.74</v>
      </c>
      <c r="F14" s="90">
        <v>18.55</v>
      </c>
      <c r="G14" s="90">
        <v>39020</v>
      </c>
    </row>
    <row r="15" spans="1:7" x14ac:dyDescent="0.25">
      <c r="A15" s="86" t="s">
        <v>85</v>
      </c>
      <c r="B15" s="86" t="s">
        <v>84</v>
      </c>
      <c r="C15" s="85" t="s">
        <v>46</v>
      </c>
      <c r="D15" s="84">
        <v>11281.44</v>
      </c>
      <c r="E15" s="84">
        <v>-4261.4399999999996</v>
      </c>
      <c r="F15" s="84">
        <v>-37.770000000000003</v>
      </c>
      <c r="G15" s="84">
        <v>7020</v>
      </c>
    </row>
    <row r="16" spans="1:7" x14ac:dyDescent="0.25">
      <c r="A16" s="83" t="s">
        <v>242</v>
      </c>
      <c r="B16" s="83" t="s">
        <v>235</v>
      </c>
      <c r="C16" s="82" t="s">
        <v>234</v>
      </c>
      <c r="D16" s="81">
        <v>0</v>
      </c>
      <c r="E16" s="81">
        <v>0</v>
      </c>
      <c r="F16" s="81">
        <v>0</v>
      </c>
      <c r="G16" s="81">
        <v>0</v>
      </c>
    </row>
    <row r="17" spans="1:7" x14ac:dyDescent="0.25">
      <c r="A17" s="83" t="s">
        <v>241</v>
      </c>
      <c r="B17" s="83" t="s">
        <v>98</v>
      </c>
      <c r="C17" s="82" t="s">
        <v>97</v>
      </c>
      <c r="D17" s="81">
        <v>4645.3</v>
      </c>
      <c r="E17" s="81">
        <v>-2025.3</v>
      </c>
      <c r="F17" s="81">
        <v>-43.6</v>
      </c>
      <c r="G17" s="81">
        <v>2620</v>
      </c>
    </row>
    <row r="18" spans="1:7" x14ac:dyDescent="0.25">
      <c r="A18" s="83" t="s">
        <v>240</v>
      </c>
      <c r="B18" s="83" t="s">
        <v>239</v>
      </c>
      <c r="C18" s="82" t="s">
        <v>238</v>
      </c>
      <c r="D18" s="81">
        <v>6636.14</v>
      </c>
      <c r="E18" s="81">
        <v>-2236.14</v>
      </c>
      <c r="F18" s="81">
        <v>-33.700000000000003</v>
      </c>
      <c r="G18" s="81">
        <v>4400</v>
      </c>
    </row>
    <row r="19" spans="1:7" x14ac:dyDescent="0.25">
      <c r="A19" s="86" t="s">
        <v>85</v>
      </c>
      <c r="B19" s="86" t="s">
        <v>228</v>
      </c>
      <c r="C19" s="85" t="s">
        <v>227</v>
      </c>
      <c r="D19" s="84">
        <v>21633.82</v>
      </c>
      <c r="E19" s="84">
        <v>10366.18</v>
      </c>
      <c r="F19" s="84">
        <v>47.92</v>
      </c>
      <c r="G19" s="84">
        <v>32000</v>
      </c>
    </row>
    <row r="20" spans="1:7" x14ac:dyDescent="0.25">
      <c r="A20" s="83" t="s">
        <v>237</v>
      </c>
      <c r="B20" s="83" t="s">
        <v>225</v>
      </c>
      <c r="C20" s="82" t="s">
        <v>224</v>
      </c>
      <c r="D20" s="81">
        <v>21633.82</v>
      </c>
      <c r="E20" s="81">
        <v>10366.18</v>
      </c>
      <c r="F20" s="81">
        <v>47.92</v>
      </c>
      <c r="G20" s="81">
        <v>32000</v>
      </c>
    </row>
    <row r="21" spans="1:7" x14ac:dyDescent="0.25">
      <c r="A21" s="95" t="s">
        <v>92</v>
      </c>
      <c r="B21" s="95" t="s">
        <v>117</v>
      </c>
      <c r="C21" s="94" t="s">
        <v>116</v>
      </c>
      <c r="D21" s="93">
        <v>734485.1</v>
      </c>
      <c r="E21" s="93">
        <v>-480727.65</v>
      </c>
      <c r="F21" s="93">
        <v>-65.45</v>
      </c>
      <c r="G21" s="93">
        <v>253757.45</v>
      </c>
    </row>
    <row r="22" spans="1:7" x14ac:dyDescent="0.25">
      <c r="A22" s="92" t="s">
        <v>92</v>
      </c>
      <c r="B22" s="92" t="s">
        <v>115</v>
      </c>
      <c r="C22" s="91" t="s">
        <v>65</v>
      </c>
      <c r="D22" s="90">
        <v>30304.33</v>
      </c>
      <c r="E22" s="90">
        <v>-24995.42</v>
      </c>
      <c r="F22" s="90">
        <v>-82.48</v>
      </c>
      <c r="G22" s="90">
        <v>5308.91</v>
      </c>
    </row>
    <row r="23" spans="1:7" x14ac:dyDescent="0.25">
      <c r="A23" s="89" t="s">
        <v>92</v>
      </c>
      <c r="B23" s="89" t="s">
        <v>114</v>
      </c>
      <c r="C23" s="88" t="s">
        <v>113</v>
      </c>
      <c r="D23" s="87">
        <v>30304.33</v>
      </c>
      <c r="E23" s="87">
        <v>-24995.42</v>
      </c>
      <c r="F23" s="87">
        <v>-82.48</v>
      </c>
      <c r="G23" s="87">
        <v>5308.91</v>
      </c>
    </row>
    <row r="24" spans="1:7" x14ac:dyDescent="0.25">
      <c r="A24" s="86" t="s">
        <v>85</v>
      </c>
      <c r="B24" s="86" t="s">
        <v>84</v>
      </c>
      <c r="C24" s="85" t="s">
        <v>46</v>
      </c>
      <c r="D24" s="84">
        <v>0</v>
      </c>
      <c r="E24" s="84">
        <v>0</v>
      </c>
      <c r="F24" s="84">
        <v>0</v>
      </c>
      <c r="G24" s="84">
        <v>0</v>
      </c>
    </row>
    <row r="25" spans="1:7" x14ac:dyDescent="0.25">
      <c r="A25" s="83" t="s">
        <v>236</v>
      </c>
      <c r="B25" s="83" t="s">
        <v>235</v>
      </c>
      <c r="C25" s="82" t="s">
        <v>234</v>
      </c>
      <c r="D25" s="81">
        <v>0</v>
      </c>
      <c r="E25" s="81">
        <v>0</v>
      </c>
      <c r="F25" s="81">
        <v>0</v>
      </c>
      <c r="G25" s="81">
        <v>0</v>
      </c>
    </row>
    <row r="26" spans="1:7" x14ac:dyDescent="0.25">
      <c r="A26" s="86" t="s">
        <v>85</v>
      </c>
      <c r="B26" s="86" t="s">
        <v>228</v>
      </c>
      <c r="C26" s="85" t="s">
        <v>227</v>
      </c>
      <c r="D26" s="84">
        <v>30304.33</v>
      </c>
      <c r="E26" s="84">
        <v>-24995.42</v>
      </c>
      <c r="F26" s="84">
        <v>-82.48</v>
      </c>
      <c r="G26" s="84">
        <v>5308.91</v>
      </c>
    </row>
    <row r="27" spans="1:7" x14ac:dyDescent="0.25">
      <c r="A27" s="83" t="s">
        <v>233</v>
      </c>
      <c r="B27" s="83" t="s">
        <v>225</v>
      </c>
      <c r="C27" s="82" t="s">
        <v>224</v>
      </c>
      <c r="D27" s="81">
        <v>30304.33</v>
      </c>
      <c r="E27" s="81">
        <v>-24995.42</v>
      </c>
      <c r="F27" s="81">
        <v>-82.48</v>
      </c>
      <c r="G27" s="81">
        <v>5308.91</v>
      </c>
    </row>
    <row r="28" spans="1:7" x14ac:dyDescent="0.25">
      <c r="A28" s="92" t="s">
        <v>92</v>
      </c>
      <c r="B28" s="92" t="s">
        <v>232</v>
      </c>
      <c r="C28" s="91" t="s">
        <v>66</v>
      </c>
      <c r="D28" s="90">
        <v>704180.77</v>
      </c>
      <c r="E28" s="90">
        <v>-455732.23</v>
      </c>
      <c r="F28" s="90">
        <v>-64.72</v>
      </c>
      <c r="G28" s="90">
        <v>248448.54</v>
      </c>
    </row>
    <row r="29" spans="1:7" x14ac:dyDescent="0.25">
      <c r="A29" s="89" t="s">
        <v>92</v>
      </c>
      <c r="B29" s="89" t="s">
        <v>231</v>
      </c>
      <c r="C29" s="88" t="s">
        <v>230</v>
      </c>
      <c r="D29" s="87">
        <v>704180.77</v>
      </c>
      <c r="E29" s="87">
        <v>-455732.23</v>
      </c>
      <c r="F29" s="87">
        <v>-64.72</v>
      </c>
      <c r="G29" s="87">
        <v>248448.54</v>
      </c>
    </row>
    <row r="30" spans="1:7" x14ac:dyDescent="0.25">
      <c r="A30" s="86" t="s">
        <v>85</v>
      </c>
      <c r="B30" s="86" t="s">
        <v>228</v>
      </c>
      <c r="C30" s="85" t="s">
        <v>227</v>
      </c>
      <c r="D30" s="84">
        <v>704180.77</v>
      </c>
      <c r="E30" s="84">
        <v>-455732.23</v>
      </c>
      <c r="F30" s="84">
        <v>-64.72</v>
      </c>
      <c r="G30" s="84">
        <v>248448.54</v>
      </c>
    </row>
    <row r="31" spans="1:7" x14ac:dyDescent="0.25">
      <c r="A31" s="83" t="s">
        <v>229</v>
      </c>
      <c r="B31" s="83" t="s">
        <v>225</v>
      </c>
      <c r="C31" s="82" t="s">
        <v>224</v>
      </c>
      <c r="D31" s="81">
        <v>704180.77</v>
      </c>
      <c r="E31" s="81">
        <v>-455732.23</v>
      </c>
      <c r="F31" s="81">
        <v>-64.72</v>
      </c>
      <c r="G31" s="81">
        <v>248448.54</v>
      </c>
    </row>
    <row r="32" spans="1:7" x14ac:dyDescent="0.25">
      <c r="A32" s="95" t="s">
        <v>92</v>
      </c>
      <c r="B32" s="95" t="s">
        <v>95</v>
      </c>
      <c r="C32" s="94" t="s">
        <v>94</v>
      </c>
      <c r="D32" s="93">
        <v>0</v>
      </c>
      <c r="E32" s="93">
        <v>11092.48</v>
      </c>
      <c r="F32" s="93">
        <v>100</v>
      </c>
      <c r="G32" s="93">
        <v>11092.48</v>
      </c>
    </row>
    <row r="33" spans="1:7" x14ac:dyDescent="0.25">
      <c r="A33" s="92" t="s">
        <v>92</v>
      </c>
      <c r="B33" s="92" t="s">
        <v>93</v>
      </c>
      <c r="C33" s="91" t="s">
        <v>61</v>
      </c>
      <c r="D33" s="90">
        <v>0</v>
      </c>
      <c r="E33" s="90">
        <v>11092.48</v>
      </c>
      <c r="F33" s="90">
        <v>100</v>
      </c>
      <c r="G33" s="90">
        <v>11092.48</v>
      </c>
    </row>
    <row r="34" spans="1:7" x14ac:dyDescent="0.25">
      <c r="A34" s="89" t="s">
        <v>92</v>
      </c>
      <c r="B34" s="89" t="s">
        <v>91</v>
      </c>
      <c r="C34" s="88" t="s">
        <v>90</v>
      </c>
      <c r="D34" s="87">
        <v>0</v>
      </c>
      <c r="E34" s="87">
        <v>11092.48</v>
      </c>
      <c r="F34" s="87">
        <v>100</v>
      </c>
      <c r="G34" s="87">
        <v>11092.48</v>
      </c>
    </row>
    <row r="35" spans="1:7" x14ac:dyDescent="0.25">
      <c r="A35" s="86" t="s">
        <v>85</v>
      </c>
      <c r="B35" s="86" t="s">
        <v>228</v>
      </c>
      <c r="C35" s="85" t="s">
        <v>227</v>
      </c>
      <c r="D35" s="84">
        <v>0</v>
      </c>
      <c r="E35" s="84">
        <v>11092.48</v>
      </c>
      <c r="F35" s="84">
        <v>100</v>
      </c>
      <c r="G35" s="84">
        <v>11092.48</v>
      </c>
    </row>
    <row r="36" spans="1:7" x14ac:dyDescent="0.25">
      <c r="A36" s="83" t="s">
        <v>226</v>
      </c>
      <c r="B36" s="83" t="s">
        <v>225</v>
      </c>
      <c r="C36" s="82" t="s">
        <v>224</v>
      </c>
      <c r="D36" s="81">
        <v>0</v>
      </c>
      <c r="E36" s="81">
        <v>11092.48</v>
      </c>
      <c r="F36" s="81">
        <v>100</v>
      </c>
      <c r="G36" s="81">
        <v>11092.48</v>
      </c>
    </row>
    <row r="37" spans="1:7" x14ac:dyDescent="0.25">
      <c r="A37" s="107" t="s">
        <v>223</v>
      </c>
      <c r="B37" s="107" t="s">
        <v>222</v>
      </c>
      <c r="C37" s="106" t="s">
        <v>221</v>
      </c>
      <c r="D37" s="105">
        <v>159048.76999999999</v>
      </c>
      <c r="E37" s="105">
        <v>17571.3</v>
      </c>
      <c r="F37" s="105">
        <v>11.048</v>
      </c>
      <c r="G37" s="105">
        <v>176620.06999999998</v>
      </c>
    </row>
    <row r="38" spans="1:7" ht="22.5" x14ac:dyDescent="0.25">
      <c r="A38" s="104" t="s">
        <v>217</v>
      </c>
      <c r="B38" s="104" t="s">
        <v>220</v>
      </c>
      <c r="C38" s="103" t="s">
        <v>219</v>
      </c>
      <c r="D38" s="102">
        <v>159048.76999999999</v>
      </c>
      <c r="E38" s="102">
        <v>17571.3</v>
      </c>
      <c r="F38" s="102">
        <v>11.048</v>
      </c>
      <c r="G38" s="102">
        <v>176620.06999999998</v>
      </c>
    </row>
    <row r="39" spans="1:7" ht="22.5" x14ac:dyDescent="0.25">
      <c r="A39" s="101" t="s">
        <v>217</v>
      </c>
      <c r="B39" s="101" t="s">
        <v>218</v>
      </c>
      <c r="C39" s="100" t="s">
        <v>215</v>
      </c>
      <c r="D39" s="99">
        <v>159048.76999999999</v>
      </c>
      <c r="E39" s="99">
        <v>17571.3</v>
      </c>
      <c r="F39" s="99">
        <v>11.048</v>
      </c>
      <c r="G39" s="99">
        <v>176620.06999999998</v>
      </c>
    </row>
    <row r="40" spans="1:7" ht="22.5" x14ac:dyDescent="0.25">
      <c r="A40" s="98" t="s">
        <v>217</v>
      </c>
      <c r="B40" s="98" t="s">
        <v>216</v>
      </c>
      <c r="C40" s="97" t="s">
        <v>215</v>
      </c>
      <c r="D40" s="96">
        <v>159048.76999999999</v>
      </c>
      <c r="E40" s="96">
        <v>17571.3</v>
      </c>
      <c r="F40" s="96">
        <v>11.048</v>
      </c>
      <c r="G40" s="96">
        <v>176620.06999999998</v>
      </c>
    </row>
    <row r="41" spans="1:7" x14ac:dyDescent="0.25">
      <c r="A41" s="95" t="s">
        <v>92</v>
      </c>
      <c r="B41" s="95" t="s">
        <v>214</v>
      </c>
      <c r="C41" s="94" t="s">
        <v>213</v>
      </c>
      <c r="D41" s="93">
        <v>150082.94</v>
      </c>
      <c r="E41" s="93">
        <v>8954.33</v>
      </c>
      <c r="F41" s="93">
        <v>5.9660000000000002</v>
      </c>
      <c r="G41" s="93">
        <v>159037.26999999999</v>
      </c>
    </row>
    <row r="42" spans="1:7" x14ac:dyDescent="0.25">
      <c r="A42" s="92" t="s">
        <v>92</v>
      </c>
      <c r="B42" s="92" t="s">
        <v>212</v>
      </c>
      <c r="C42" s="91" t="s">
        <v>18</v>
      </c>
      <c r="D42" s="90">
        <v>150082.94</v>
      </c>
      <c r="E42" s="90">
        <v>8954.33</v>
      </c>
      <c r="F42" s="90">
        <v>5.9660000000000002</v>
      </c>
      <c r="G42" s="90">
        <v>159037.26999999999</v>
      </c>
    </row>
    <row r="43" spans="1:7" x14ac:dyDescent="0.25">
      <c r="A43" s="86" t="s">
        <v>85</v>
      </c>
      <c r="B43" s="86" t="s">
        <v>211</v>
      </c>
      <c r="C43" s="85" t="s">
        <v>23</v>
      </c>
      <c r="D43" s="84">
        <v>78505.539999999994</v>
      </c>
      <c r="E43" s="84">
        <v>17274.46</v>
      </c>
      <c r="F43" s="84">
        <v>22.001999999999999</v>
      </c>
      <c r="G43" s="84">
        <v>95780</v>
      </c>
    </row>
    <row r="44" spans="1:7" x14ac:dyDescent="0.25">
      <c r="A44" s="83" t="s">
        <v>210</v>
      </c>
      <c r="B44" s="83" t="s">
        <v>209</v>
      </c>
      <c r="C44" s="82" t="s">
        <v>208</v>
      </c>
      <c r="D44" s="81">
        <v>60654.32</v>
      </c>
      <c r="E44" s="81">
        <v>14345.68</v>
      </c>
      <c r="F44" s="81">
        <v>23.652000000000001</v>
      </c>
      <c r="G44" s="81">
        <v>75000</v>
      </c>
    </row>
    <row r="45" spans="1:7" x14ac:dyDescent="0.25">
      <c r="A45" s="83" t="s">
        <v>207</v>
      </c>
      <c r="B45" s="83" t="s">
        <v>206</v>
      </c>
      <c r="C45" s="82" t="s">
        <v>205</v>
      </c>
      <c r="D45" s="81">
        <v>9224.24</v>
      </c>
      <c r="E45" s="81">
        <v>2555.7600000000002</v>
      </c>
      <c r="F45" s="81">
        <v>27.71</v>
      </c>
      <c r="G45" s="81">
        <v>11780</v>
      </c>
    </row>
    <row r="46" spans="1:7" x14ac:dyDescent="0.25">
      <c r="A46" s="83" t="s">
        <v>204</v>
      </c>
      <c r="B46" s="83" t="s">
        <v>203</v>
      </c>
      <c r="C46" s="82" t="s">
        <v>202</v>
      </c>
      <c r="D46" s="81">
        <v>8626.98</v>
      </c>
      <c r="E46" s="81">
        <v>373.02</v>
      </c>
      <c r="F46" s="81">
        <v>4.3239999999999998</v>
      </c>
      <c r="G46" s="81">
        <v>9000</v>
      </c>
    </row>
    <row r="47" spans="1:7" x14ac:dyDescent="0.25">
      <c r="A47" s="86" t="s">
        <v>85</v>
      </c>
      <c r="B47" s="86" t="s">
        <v>89</v>
      </c>
      <c r="C47" s="85" t="s">
        <v>35</v>
      </c>
      <c r="D47" s="84">
        <v>68630.960000000006</v>
      </c>
      <c r="E47" s="84">
        <v>-8363.69</v>
      </c>
      <c r="F47" s="84">
        <v>-12.19</v>
      </c>
      <c r="G47" s="84">
        <v>60267.27</v>
      </c>
    </row>
    <row r="48" spans="1:7" x14ac:dyDescent="0.25">
      <c r="A48" s="83" t="s">
        <v>201</v>
      </c>
      <c r="B48" s="83" t="s">
        <v>200</v>
      </c>
      <c r="C48" s="82" t="s">
        <v>199</v>
      </c>
      <c r="D48" s="81">
        <v>530.89</v>
      </c>
      <c r="E48" s="81">
        <v>759.11</v>
      </c>
      <c r="F48" s="81">
        <v>142.99</v>
      </c>
      <c r="G48" s="81">
        <v>1290</v>
      </c>
    </row>
    <row r="49" spans="1:7" x14ac:dyDescent="0.25">
      <c r="A49" s="83" t="s">
        <v>198</v>
      </c>
      <c r="B49" s="83" t="s">
        <v>197</v>
      </c>
      <c r="C49" s="82" t="s">
        <v>196</v>
      </c>
      <c r="D49" s="81">
        <v>2654.46</v>
      </c>
      <c r="E49" s="81">
        <v>415.54</v>
      </c>
      <c r="F49" s="81">
        <v>15.65</v>
      </c>
      <c r="G49" s="81">
        <v>3070</v>
      </c>
    </row>
    <row r="50" spans="1:7" x14ac:dyDescent="0.25">
      <c r="A50" s="83" t="s">
        <v>195</v>
      </c>
      <c r="B50" s="83" t="s">
        <v>194</v>
      </c>
      <c r="C50" s="82" t="s">
        <v>193</v>
      </c>
      <c r="D50" s="81">
        <v>132.72</v>
      </c>
      <c r="E50" s="81">
        <v>447.28</v>
      </c>
      <c r="F50" s="81">
        <v>337.01</v>
      </c>
      <c r="G50" s="81">
        <v>580</v>
      </c>
    </row>
    <row r="51" spans="1:7" x14ac:dyDescent="0.25">
      <c r="A51" s="83" t="s">
        <v>192</v>
      </c>
      <c r="B51" s="83" t="s">
        <v>191</v>
      </c>
      <c r="C51" s="82" t="s">
        <v>190</v>
      </c>
      <c r="D51" s="81">
        <v>132.72</v>
      </c>
      <c r="E51" s="81">
        <v>217.28</v>
      </c>
      <c r="F51" s="81">
        <v>163.71</v>
      </c>
      <c r="G51" s="81">
        <v>350</v>
      </c>
    </row>
    <row r="52" spans="1:7" x14ac:dyDescent="0.25">
      <c r="A52" s="83" t="s">
        <v>189</v>
      </c>
      <c r="B52" s="83" t="s">
        <v>111</v>
      </c>
      <c r="C52" s="82" t="s">
        <v>110</v>
      </c>
      <c r="D52" s="81">
        <v>3981.68</v>
      </c>
      <c r="E52" s="81">
        <v>-581.67999999999995</v>
      </c>
      <c r="F52" s="81">
        <v>-14.61</v>
      </c>
      <c r="G52" s="81">
        <v>3400</v>
      </c>
    </row>
    <row r="53" spans="1:7" x14ac:dyDescent="0.25">
      <c r="A53" s="83" t="s">
        <v>188</v>
      </c>
      <c r="B53" s="83" t="s">
        <v>136</v>
      </c>
      <c r="C53" s="82" t="s">
        <v>135</v>
      </c>
      <c r="D53" s="81">
        <v>19908.419999999998</v>
      </c>
      <c r="E53" s="81">
        <v>-1808.42</v>
      </c>
      <c r="F53" s="81">
        <v>-9.08</v>
      </c>
      <c r="G53" s="81">
        <v>18100</v>
      </c>
    </row>
    <row r="54" spans="1:7" x14ac:dyDescent="0.25">
      <c r="A54" s="83" t="s">
        <v>187</v>
      </c>
      <c r="B54" s="83" t="s">
        <v>186</v>
      </c>
      <c r="C54" s="82" t="s">
        <v>185</v>
      </c>
      <c r="D54" s="81">
        <v>1061.78</v>
      </c>
      <c r="E54" s="81">
        <v>138.22</v>
      </c>
      <c r="F54" s="81">
        <v>13.02</v>
      </c>
      <c r="G54" s="81">
        <v>1200</v>
      </c>
    </row>
    <row r="55" spans="1:7" x14ac:dyDescent="0.25">
      <c r="A55" s="83" t="s">
        <v>184</v>
      </c>
      <c r="B55" s="83" t="s">
        <v>133</v>
      </c>
      <c r="C55" s="82" t="s">
        <v>132</v>
      </c>
      <c r="D55" s="81">
        <v>1327.23</v>
      </c>
      <c r="E55" s="81">
        <v>-867.23</v>
      </c>
      <c r="F55" s="81">
        <v>-65.34</v>
      </c>
      <c r="G55" s="81">
        <v>460</v>
      </c>
    </row>
    <row r="56" spans="1:7" x14ac:dyDescent="0.25">
      <c r="A56" s="83" t="s">
        <v>183</v>
      </c>
      <c r="B56" s="83" t="s">
        <v>182</v>
      </c>
      <c r="C56" s="82" t="s">
        <v>181</v>
      </c>
      <c r="D56" s="81">
        <v>796.34</v>
      </c>
      <c r="E56" s="81">
        <v>-6.34</v>
      </c>
      <c r="F56" s="81">
        <v>-0.8</v>
      </c>
      <c r="G56" s="81">
        <v>790</v>
      </c>
    </row>
    <row r="57" spans="1:7" x14ac:dyDescent="0.25">
      <c r="A57" s="83" t="s">
        <v>180</v>
      </c>
      <c r="B57" s="83" t="s">
        <v>108</v>
      </c>
      <c r="C57" s="82" t="s">
        <v>107</v>
      </c>
      <c r="D57" s="81">
        <v>9954.2099999999991</v>
      </c>
      <c r="E57" s="81">
        <v>-6846.94</v>
      </c>
      <c r="F57" s="81">
        <v>-68.78</v>
      </c>
      <c r="G57" s="81">
        <v>3107.27</v>
      </c>
    </row>
    <row r="58" spans="1:7" x14ac:dyDescent="0.25">
      <c r="A58" s="83" t="s">
        <v>179</v>
      </c>
      <c r="B58" s="83" t="s">
        <v>129</v>
      </c>
      <c r="C58" s="82" t="s">
        <v>128</v>
      </c>
      <c r="D58" s="81">
        <v>212.36</v>
      </c>
      <c r="E58" s="81">
        <v>-62.36</v>
      </c>
      <c r="F58" s="81">
        <v>-29.37</v>
      </c>
      <c r="G58" s="81">
        <v>150</v>
      </c>
    </row>
    <row r="59" spans="1:7" x14ac:dyDescent="0.25">
      <c r="A59" s="83" t="s">
        <v>178</v>
      </c>
      <c r="B59" s="83" t="s">
        <v>177</v>
      </c>
      <c r="C59" s="82" t="s">
        <v>176</v>
      </c>
      <c r="D59" s="81">
        <v>1194.51</v>
      </c>
      <c r="E59" s="81">
        <v>505.49</v>
      </c>
      <c r="F59" s="81">
        <v>42.32</v>
      </c>
      <c r="G59" s="81">
        <v>1700</v>
      </c>
    </row>
    <row r="60" spans="1:7" x14ac:dyDescent="0.25">
      <c r="A60" s="83" t="s">
        <v>175</v>
      </c>
      <c r="B60" s="83" t="s">
        <v>174</v>
      </c>
      <c r="C60" s="82" t="s">
        <v>173</v>
      </c>
      <c r="D60" s="81">
        <v>398.17</v>
      </c>
      <c r="E60" s="81">
        <v>51.83</v>
      </c>
      <c r="F60" s="81">
        <v>13.02</v>
      </c>
      <c r="G60" s="81">
        <v>450</v>
      </c>
    </row>
    <row r="61" spans="1:7" x14ac:dyDescent="0.25">
      <c r="A61" s="83" t="s">
        <v>172</v>
      </c>
      <c r="B61" s="83" t="s">
        <v>171</v>
      </c>
      <c r="C61" s="82" t="s">
        <v>170</v>
      </c>
      <c r="D61" s="81">
        <v>743.25</v>
      </c>
      <c r="E61" s="81">
        <v>106.75</v>
      </c>
      <c r="F61" s="81">
        <v>14.36</v>
      </c>
      <c r="G61" s="81">
        <v>850</v>
      </c>
    </row>
    <row r="62" spans="1:7" x14ac:dyDescent="0.25">
      <c r="A62" s="83" t="s">
        <v>169</v>
      </c>
      <c r="B62" s="83" t="s">
        <v>87</v>
      </c>
      <c r="C62" s="82" t="s">
        <v>86</v>
      </c>
      <c r="D62" s="81">
        <v>12728.12</v>
      </c>
      <c r="E62" s="81">
        <v>-728.12</v>
      </c>
      <c r="F62" s="81">
        <v>-5.72</v>
      </c>
      <c r="G62" s="81">
        <v>12000</v>
      </c>
    </row>
    <row r="63" spans="1:7" x14ac:dyDescent="0.25">
      <c r="A63" s="83" t="s">
        <v>168</v>
      </c>
      <c r="B63" s="83" t="s">
        <v>104</v>
      </c>
      <c r="C63" s="82" t="s">
        <v>103</v>
      </c>
      <c r="D63" s="81">
        <v>2654.46</v>
      </c>
      <c r="E63" s="81">
        <v>-1354.46</v>
      </c>
      <c r="F63" s="81">
        <v>-51.03</v>
      </c>
      <c r="G63" s="81">
        <v>1300</v>
      </c>
    </row>
    <row r="64" spans="1:7" x14ac:dyDescent="0.25">
      <c r="A64" s="83" t="s">
        <v>167</v>
      </c>
      <c r="B64" s="83" t="s">
        <v>101</v>
      </c>
      <c r="C64" s="82" t="s">
        <v>100</v>
      </c>
      <c r="D64" s="81">
        <v>5308.91</v>
      </c>
      <c r="E64" s="81">
        <v>191.09</v>
      </c>
      <c r="F64" s="81">
        <v>3.6</v>
      </c>
      <c r="G64" s="81">
        <v>5500</v>
      </c>
    </row>
    <row r="65" spans="1:7" x14ac:dyDescent="0.25">
      <c r="A65" s="83" t="s">
        <v>166</v>
      </c>
      <c r="B65" s="83" t="s">
        <v>165</v>
      </c>
      <c r="C65" s="82" t="s">
        <v>164</v>
      </c>
      <c r="D65" s="81">
        <v>530.89</v>
      </c>
      <c r="E65" s="81">
        <v>-0.89</v>
      </c>
      <c r="F65" s="81">
        <v>-0.17</v>
      </c>
      <c r="G65" s="81">
        <v>530</v>
      </c>
    </row>
    <row r="66" spans="1:7" x14ac:dyDescent="0.25">
      <c r="A66" s="83" t="s">
        <v>163</v>
      </c>
      <c r="B66" s="83" t="s">
        <v>124</v>
      </c>
      <c r="C66" s="82" t="s">
        <v>123</v>
      </c>
      <c r="D66" s="81">
        <v>2057.1999999999998</v>
      </c>
      <c r="E66" s="81">
        <v>-7.2</v>
      </c>
      <c r="F66" s="81">
        <v>-0.35</v>
      </c>
      <c r="G66" s="81">
        <v>2050</v>
      </c>
    </row>
    <row r="67" spans="1:7" x14ac:dyDescent="0.25">
      <c r="A67" s="83" t="s">
        <v>162</v>
      </c>
      <c r="B67" s="83" t="s">
        <v>161</v>
      </c>
      <c r="C67" s="82" t="s">
        <v>160</v>
      </c>
      <c r="D67" s="81">
        <v>1061.78</v>
      </c>
      <c r="E67" s="81">
        <v>388.22</v>
      </c>
      <c r="F67" s="81">
        <v>36.56</v>
      </c>
      <c r="G67" s="81">
        <v>1450</v>
      </c>
    </row>
    <row r="68" spans="1:7" x14ac:dyDescent="0.25">
      <c r="A68" s="83" t="s">
        <v>159</v>
      </c>
      <c r="B68" s="83" t="s">
        <v>158</v>
      </c>
      <c r="C68" s="82" t="s">
        <v>157</v>
      </c>
      <c r="D68" s="81">
        <v>1061.78</v>
      </c>
      <c r="E68" s="81">
        <v>-21.78</v>
      </c>
      <c r="F68" s="81">
        <v>-2.0499999999999998</v>
      </c>
      <c r="G68" s="81">
        <v>1040</v>
      </c>
    </row>
    <row r="69" spans="1:7" x14ac:dyDescent="0.25">
      <c r="A69" s="83" t="s">
        <v>156</v>
      </c>
      <c r="B69" s="83" t="s">
        <v>155</v>
      </c>
      <c r="C69" s="82" t="s">
        <v>154</v>
      </c>
      <c r="D69" s="81">
        <v>66.36</v>
      </c>
      <c r="E69" s="81">
        <v>433.64</v>
      </c>
      <c r="F69" s="81">
        <v>653.47</v>
      </c>
      <c r="G69" s="81">
        <v>500</v>
      </c>
    </row>
    <row r="70" spans="1:7" x14ac:dyDescent="0.25">
      <c r="A70" s="83" t="s">
        <v>153</v>
      </c>
      <c r="B70" s="83" t="s">
        <v>152</v>
      </c>
      <c r="C70" s="82" t="s">
        <v>151</v>
      </c>
      <c r="D70" s="81">
        <v>132.72</v>
      </c>
      <c r="E70" s="81">
        <v>267.27999999999997</v>
      </c>
      <c r="F70" s="81">
        <v>201.39</v>
      </c>
      <c r="G70" s="81">
        <v>400</v>
      </c>
    </row>
    <row r="71" spans="1:7" x14ac:dyDescent="0.25">
      <c r="A71" s="86" t="s">
        <v>85</v>
      </c>
      <c r="B71" s="86" t="s">
        <v>150</v>
      </c>
      <c r="C71" s="85" t="s">
        <v>50</v>
      </c>
      <c r="D71" s="84">
        <v>424.71</v>
      </c>
      <c r="E71" s="84">
        <v>65.290000000000006</v>
      </c>
      <c r="F71" s="84">
        <v>15.37</v>
      </c>
      <c r="G71" s="84">
        <v>490</v>
      </c>
    </row>
    <row r="72" spans="1:7" x14ac:dyDescent="0.25">
      <c r="A72" s="83" t="s">
        <v>149</v>
      </c>
      <c r="B72" s="83" t="s">
        <v>148</v>
      </c>
      <c r="C72" s="82" t="s">
        <v>147</v>
      </c>
      <c r="D72" s="81">
        <v>424.71</v>
      </c>
      <c r="E72" s="81">
        <v>65.290000000000006</v>
      </c>
      <c r="F72" s="81">
        <v>15.37</v>
      </c>
      <c r="G72" s="81">
        <v>490</v>
      </c>
    </row>
    <row r="73" spans="1:7" x14ac:dyDescent="0.25">
      <c r="A73" s="86" t="s">
        <v>85</v>
      </c>
      <c r="B73" s="86" t="s">
        <v>84</v>
      </c>
      <c r="C73" s="85" t="s">
        <v>46</v>
      </c>
      <c r="D73" s="84">
        <v>2521.73</v>
      </c>
      <c r="E73" s="84">
        <v>-21.73</v>
      </c>
      <c r="F73" s="84">
        <v>-0.86</v>
      </c>
      <c r="G73" s="84">
        <v>2500</v>
      </c>
    </row>
    <row r="74" spans="1:7" x14ac:dyDescent="0.25">
      <c r="A74" s="83" t="s">
        <v>146</v>
      </c>
      <c r="B74" s="83" t="s">
        <v>145</v>
      </c>
      <c r="C74" s="82" t="s">
        <v>144</v>
      </c>
      <c r="D74" s="81">
        <v>1592.67</v>
      </c>
      <c r="E74" s="81">
        <v>-292.67</v>
      </c>
      <c r="F74" s="81">
        <v>-18.38</v>
      </c>
      <c r="G74" s="81">
        <v>1300</v>
      </c>
    </row>
    <row r="75" spans="1:7" x14ac:dyDescent="0.25">
      <c r="A75" s="83" t="s">
        <v>143</v>
      </c>
      <c r="B75" s="83" t="s">
        <v>82</v>
      </c>
      <c r="C75" s="82" t="s">
        <v>81</v>
      </c>
      <c r="D75" s="81">
        <v>929.06</v>
      </c>
      <c r="E75" s="81">
        <v>270.94</v>
      </c>
      <c r="F75" s="81">
        <v>29.16</v>
      </c>
      <c r="G75" s="81">
        <v>1200</v>
      </c>
    </row>
    <row r="76" spans="1:7" x14ac:dyDescent="0.25">
      <c r="A76" s="95" t="s">
        <v>92</v>
      </c>
      <c r="B76" s="95" t="s">
        <v>142</v>
      </c>
      <c r="C76" s="94" t="s">
        <v>141</v>
      </c>
      <c r="D76" s="93">
        <v>1035.24</v>
      </c>
      <c r="E76" s="93">
        <v>6202.26</v>
      </c>
      <c r="F76" s="93">
        <v>599.11</v>
      </c>
      <c r="G76" s="93">
        <v>7237.5</v>
      </c>
    </row>
    <row r="77" spans="1:7" x14ac:dyDescent="0.25">
      <c r="A77" s="92" t="s">
        <v>92</v>
      </c>
      <c r="B77" s="92" t="s">
        <v>140</v>
      </c>
      <c r="C77" s="91" t="s">
        <v>139</v>
      </c>
      <c r="D77" s="90">
        <v>1035.24</v>
      </c>
      <c r="E77" s="90">
        <v>6202.26</v>
      </c>
      <c r="F77" s="90">
        <v>599.11</v>
      </c>
      <c r="G77" s="90">
        <v>7237.5</v>
      </c>
    </row>
    <row r="78" spans="1:7" x14ac:dyDescent="0.25">
      <c r="A78" s="86" t="s">
        <v>85</v>
      </c>
      <c r="B78" s="86" t="s">
        <v>89</v>
      </c>
      <c r="C78" s="85" t="s">
        <v>35</v>
      </c>
      <c r="D78" s="84">
        <v>1035.24</v>
      </c>
      <c r="E78" s="84">
        <v>6202.26</v>
      </c>
      <c r="F78" s="84">
        <v>599.11</v>
      </c>
      <c r="G78" s="84">
        <v>7237.5</v>
      </c>
    </row>
    <row r="79" spans="1:7" x14ac:dyDescent="0.25">
      <c r="A79" s="83" t="s">
        <v>138</v>
      </c>
      <c r="B79" s="83" t="s">
        <v>111</v>
      </c>
      <c r="C79" s="82" t="s">
        <v>110</v>
      </c>
      <c r="D79" s="81">
        <v>53.09</v>
      </c>
      <c r="E79" s="81">
        <v>496.91</v>
      </c>
      <c r="F79" s="81">
        <v>935.98</v>
      </c>
      <c r="G79" s="81">
        <v>550</v>
      </c>
    </row>
    <row r="80" spans="1:7" x14ac:dyDescent="0.25">
      <c r="A80" s="83" t="s">
        <v>137</v>
      </c>
      <c r="B80" s="83" t="s">
        <v>136</v>
      </c>
      <c r="C80" s="82" t="s">
        <v>135</v>
      </c>
      <c r="D80" s="81">
        <v>0</v>
      </c>
      <c r="E80" s="81">
        <v>900</v>
      </c>
      <c r="F80" s="81">
        <v>100</v>
      </c>
      <c r="G80" s="81">
        <v>900</v>
      </c>
    </row>
    <row r="81" spans="1:7" x14ac:dyDescent="0.25">
      <c r="A81" s="83" t="s">
        <v>134</v>
      </c>
      <c r="B81" s="83" t="s">
        <v>133</v>
      </c>
      <c r="C81" s="82" t="s">
        <v>132</v>
      </c>
      <c r="D81" s="81">
        <v>0</v>
      </c>
      <c r="E81" s="81">
        <v>500</v>
      </c>
      <c r="F81" s="81">
        <v>100</v>
      </c>
      <c r="G81" s="81">
        <v>500</v>
      </c>
    </row>
    <row r="82" spans="1:7" x14ac:dyDescent="0.25">
      <c r="A82" s="83" t="s">
        <v>131</v>
      </c>
      <c r="B82" s="83" t="s">
        <v>108</v>
      </c>
      <c r="C82" s="82" t="s">
        <v>107</v>
      </c>
      <c r="D82" s="81">
        <v>0</v>
      </c>
      <c r="E82" s="81">
        <v>150</v>
      </c>
      <c r="F82" s="81">
        <v>100</v>
      </c>
      <c r="G82" s="81">
        <v>150</v>
      </c>
    </row>
    <row r="83" spans="1:7" x14ac:dyDescent="0.25">
      <c r="A83" s="83" t="s">
        <v>130</v>
      </c>
      <c r="B83" s="83" t="s">
        <v>129</v>
      </c>
      <c r="C83" s="82" t="s">
        <v>128</v>
      </c>
      <c r="D83" s="81">
        <v>53.09</v>
      </c>
      <c r="E83" s="81">
        <v>-10.61</v>
      </c>
      <c r="F83" s="81">
        <v>-19.98</v>
      </c>
      <c r="G83" s="81">
        <v>42.48</v>
      </c>
    </row>
    <row r="84" spans="1:7" x14ac:dyDescent="0.25">
      <c r="A84" s="83" t="s">
        <v>127</v>
      </c>
      <c r="B84" s="83" t="s">
        <v>87</v>
      </c>
      <c r="C84" s="82" t="s">
        <v>86</v>
      </c>
      <c r="D84" s="81">
        <v>796.34</v>
      </c>
      <c r="E84" s="81">
        <v>4135.3999999999996</v>
      </c>
      <c r="F84" s="81">
        <v>519.29999999999995</v>
      </c>
      <c r="G84" s="81">
        <v>4931.74</v>
      </c>
    </row>
    <row r="85" spans="1:7" x14ac:dyDescent="0.25">
      <c r="A85" s="83" t="s">
        <v>126</v>
      </c>
      <c r="B85" s="83" t="s">
        <v>104</v>
      </c>
      <c r="C85" s="82" t="s">
        <v>103</v>
      </c>
      <c r="D85" s="81">
        <v>132.72</v>
      </c>
      <c r="E85" s="81">
        <v>-119.44</v>
      </c>
      <c r="F85" s="81">
        <v>-89.99</v>
      </c>
      <c r="G85" s="81">
        <v>13.28</v>
      </c>
    </row>
    <row r="86" spans="1:7" x14ac:dyDescent="0.25">
      <c r="A86" s="83" t="s">
        <v>125</v>
      </c>
      <c r="B86" s="83" t="s">
        <v>124</v>
      </c>
      <c r="C86" s="82" t="s">
        <v>123</v>
      </c>
      <c r="D86" s="81">
        <v>0</v>
      </c>
      <c r="E86" s="81">
        <v>150</v>
      </c>
      <c r="F86" s="81">
        <v>100</v>
      </c>
      <c r="G86" s="81">
        <v>150</v>
      </c>
    </row>
    <row r="87" spans="1:7" x14ac:dyDescent="0.25">
      <c r="A87" s="86" t="s">
        <v>85</v>
      </c>
      <c r="B87" s="86" t="s">
        <v>122</v>
      </c>
      <c r="C87" s="85" t="s">
        <v>121</v>
      </c>
      <c r="D87" s="84">
        <v>0</v>
      </c>
      <c r="E87" s="84">
        <v>0</v>
      </c>
      <c r="F87" s="84">
        <v>0</v>
      </c>
      <c r="G87" s="84">
        <v>0</v>
      </c>
    </row>
    <row r="88" spans="1:7" x14ac:dyDescent="0.25">
      <c r="A88" s="83" t="s">
        <v>120</v>
      </c>
      <c r="B88" s="83" t="s">
        <v>119</v>
      </c>
      <c r="C88" s="82" t="s">
        <v>118</v>
      </c>
      <c r="D88" s="81">
        <v>0</v>
      </c>
      <c r="E88" s="81">
        <v>0</v>
      </c>
      <c r="F88" s="81">
        <v>0</v>
      </c>
      <c r="G88" s="81">
        <v>0</v>
      </c>
    </row>
    <row r="89" spans="1:7" x14ac:dyDescent="0.25">
      <c r="A89" s="95" t="s">
        <v>92</v>
      </c>
      <c r="B89" s="95" t="s">
        <v>117</v>
      </c>
      <c r="C89" s="94" t="s">
        <v>116</v>
      </c>
      <c r="D89" s="93">
        <v>7930.59</v>
      </c>
      <c r="E89" s="93">
        <v>-2285.29</v>
      </c>
      <c r="F89" s="93">
        <v>-28.82</v>
      </c>
      <c r="G89" s="93">
        <v>5645.3</v>
      </c>
    </row>
    <row r="90" spans="1:7" x14ac:dyDescent="0.25">
      <c r="A90" s="92" t="s">
        <v>92</v>
      </c>
      <c r="B90" s="92" t="s">
        <v>115</v>
      </c>
      <c r="C90" s="91" t="s">
        <v>65</v>
      </c>
      <c r="D90" s="90">
        <v>7930.59</v>
      </c>
      <c r="E90" s="90">
        <v>-2285.29</v>
      </c>
      <c r="F90" s="90">
        <v>-28.82</v>
      </c>
      <c r="G90" s="90">
        <v>5645.3</v>
      </c>
    </row>
    <row r="91" spans="1:7" x14ac:dyDescent="0.25">
      <c r="A91" s="89" t="s">
        <v>92</v>
      </c>
      <c r="B91" s="89" t="s">
        <v>114</v>
      </c>
      <c r="C91" s="88" t="s">
        <v>113</v>
      </c>
      <c r="D91" s="87">
        <v>7930.59</v>
      </c>
      <c r="E91" s="87">
        <v>-2285.29</v>
      </c>
      <c r="F91" s="87">
        <v>-28.82</v>
      </c>
      <c r="G91" s="87">
        <v>5645.3</v>
      </c>
    </row>
    <row r="92" spans="1:7" x14ac:dyDescent="0.25">
      <c r="A92" s="86" t="s">
        <v>85</v>
      </c>
      <c r="B92" s="86" t="s">
        <v>89</v>
      </c>
      <c r="C92" s="85" t="s">
        <v>35</v>
      </c>
      <c r="D92" s="84">
        <v>7930.59</v>
      </c>
      <c r="E92" s="84">
        <v>-2285.29</v>
      </c>
      <c r="F92" s="84">
        <v>-28.82</v>
      </c>
      <c r="G92" s="84">
        <v>5645.3</v>
      </c>
    </row>
    <row r="93" spans="1:7" x14ac:dyDescent="0.25">
      <c r="A93" s="83" t="s">
        <v>112</v>
      </c>
      <c r="B93" s="83" t="s">
        <v>111</v>
      </c>
      <c r="C93" s="82" t="s">
        <v>110</v>
      </c>
      <c r="D93" s="81">
        <v>79.63</v>
      </c>
      <c r="E93" s="81">
        <v>-79.63</v>
      </c>
      <c r="F93" s="81">
        <v>-100</v>
      </c>
      <c r="G93" s="81">
        <v>0</v>
      </c>
    </row>
    <row r="94" spans="1:7" x14ac:dyDescent="0.25">
      <c r="A94" s="83" t="s">
        <v>109</v>
      </c>
      <c r="B94" s="83" t="s">
        <v>108</v>
      </c>
      <c r="C94" s="82" t="s">
        <v>107</v>
      </c>
      <c r="D94" s="81">
        <v>0</v>
      </c>
      <c r="E94" s="81">
        <v>0</v>
      </c>
      <c r="F94" s="81">
        <v>0</v>
      </c>
      <c r="G94" s="81">
        <v>0</v>
      </c>
    </row>
    <row r="95" spans="1:7" x14ac:dyDescent="0.25">
      <c r="A95" s="83" t="s">
        <v>106</v>
      </c>
      <c r="B95" s="83" t="s">
        <v>87</v>
      </c>
      <c r="C95" s="82" t="s">
        <v>86</v>
      </c>
      <c r="D95" s="81">
        <v>3649.88</v>
      </c>
      <c r="E95" s="81">
        <v>1646.26</v>
      </c>
      <c r="F95" s="81">
        <v>45.1</v>
      </c>
      <c r="G95" s="81">
        <v>5296.14</v>
      </c>
    </row>
    <row r="96" spans="1:7" x14ac:dyDescent="0.25">
      <c r="A96" s="83" t="s">
        <v>105</v>
      </c>
      <c r="B96" s="83" t="s">
        <v>104</v>
      </c>
      <c r="C96" s="82" t="s">
        <v>103</v>
      </c>
      <c r="D96" s="81">
        <v>2256.29</v>
      </c>
      <c r="E96" s="81">
        <v>-2256.29</v>
      </c>
      <c r="F96" s="81">
        <v>-100</v>
      </c>
      <c r="G96" s="81">
        <v>0</v>
      </c>
    </row>
    <row r="97" spans="1:7" x14ac:dyDescent="0.25">
      <c r="A97" s="83" t="s">
        <v>102</v>
      </c>
      <c r="B97" s="83" t="s">
        <v>101</v>
      </c>
      <c r="C97" s="82" t="s">
        <v>100</v>
      </c>
      <c r="D97" s="81">
        <v>1944.79</v>
      </c>
      <c r="E97" s="81">
        <v>-1595.63</v>
      </c>
      <c r="F97" s="81">
        <v>-82.05</v>
      </c>
      <c r="G97" s="81">
        <v>349.16</v>
      </c>
    </row>
    <row r="98" spans="1:7" x14ac:dyDescent="0.25">
      <c r="A98" s="86" t="s">
        <v>85</v>
      </c>
      <c r="B98" s="86" t="s">
        <v>84</v>
      </c>
      <c r="C98" s="85" t="s">
        <v>46</v>
      </c>
      <c r="D98" s="84">
        <v>0</v>
      </c>
      <c r="E98" s="84">
        <v>0</v>
      </c>
      <c r="F98" s="84">
        <v>0</v>
      </c>
      <c r="G98" s="84">
        <v>0</v>
      </c>
    </row>
    <row r="99" spans="1:7" x14ac:dyDescent="0.25">
      <c r="A99" s="83" t="s">
        <v>99</v>
      </c>
      <c r="B99" s="83" t="s">
        <v>98</v>
      </c>
      <c r="C99" s="82" t="s">
        <v>97</v>
      </c>
      <c r="D99" s="81">
        <v>0</v>
      </c>
      <c r="E99" s="81">
        <v>0</v>
      </c>
      <c r="F99" s="81">
        <v>0</v>
      </c>
      <c r="G99" s="81">
        <v>0</v>
      </c>
    </row>
    <row r="100" spans="1:7" x14ac:dyDescent="0.25">
      <c r="A100" s="83" t="s">
        <v>96</v>
      </c>
      <c r="B100" s="83" t="s">
        <v>82</v>
      </c>
      <c r="C100" s="82" t="s">
        <v>81</v>
      </c>
      <c r="D100" s="81">
        <v>0</v>
      </c>
      <c r="E100" s="81">
        <v>0</v>
      </c>
      <c r="F100" s="81">
        <v>0</v>
      </c>
      <c r="G100" s="81">
        <v>0</v>
      </c>
    </row>
    <row r="101" spans="1:7" x14ac:dyDescent="0.25">
      <c r="A101" s="95" t="s">
        <v>92</v>
      </c>
      <c r="B101" s="95" t="s">
        <v>95</v>
      </c>
      <c r="C101" s="94" t="s">
        <v>94</v>
      </c>
      <c r="D101" s="93">
        <v>0</v>
      </c>
      <c r="E101" s="93">
        <v>4700</v>
      </c>
      <c r="F101" s="93">
        <v>100</v>
      </c>
      <c r="G101" s="93">
        <v>4700</v>
      </c>
    </row>
    <row r="102" spans="1:7" x14ac:dyDescent="0.25">
      <c r="A102" s="92" t="s">
        <v>92</v>
      </c>
      <c r="B102" s="92" t="s">
        <v>93</v>
      </c>
      <c r="C102" s="91" t="s">
        <v>61</v>
      </c>
      <c r="D102" s="90">
        <v>0</v>
      </c>
      <c r="E102" s="90">
        <v>4700</v>
      </c>
      <c r="F102" s="90">
        <v>100</v>
      </c>
      <c r="G102" s="90">
        <v>4700</v>
      </c>
    </row>
    <row r="103" spans="1:7" x14ac:dyDescent="0.25">
      <c r="A103" s="89" t="s">
        <v>92</v>
      </c>
      <c r="B103" s="89" t="s">
        <v>91</v>
      </c>
      <c r="C103" s="88" t="s">
        <v>90</v>
      </c>
      <c r="D103" s="87">
        <v>0</v>
      </c>
      <c r="E103" s="87">
        <v>4700</v>
      </c>
      <c r="F103" s="87">
        <v>100</v>
      </c>
      <c r="G103" s="87">
        <v>4700</v>
      </c>
    </row>
    <row r="104" spans="1:7" x14ac:dyDescent="0.25">
      <c r="A104" s="86" t="s">
        <v>85</v>
      </c>
      <c r="B104" s="86" t="s">
        <v>89</v>
      </c>
      <c r="C104" s="85" t="s">
        <v>35</v>
      </c>
      <c r="D104" s="84">
        <v>0</v>
      </c>
      <c r="E104" s="84">
        <v>500</v>
      </c>
      <c r="F104" s="84">
        <v>100</v>
      </c>
      <c r="G104" s="84">
        <v>500</v>
      </c>
    </row>
    <row r="105" spans="1:7" x14ac:dyDescent="0.25">
      <c r="A105" s="83" t="s">
        <v>88</v>
      </c>
      <c r="B105" s="83" t="s">
        <v>87</v>
      </c>
      <c r="C105" s="82" t="s">
        <v>86</v>
      </c>
      <c r="D105" s="81">
        <v>0</v>
      </c>
      <c r="E105" s="81">
        <v>500</v>
      </c>
      <c r="F105" s="81">
        <v>100</v>
      </c>
      <c r="G105" s="81">
        <v>500</v>
      </c>
    </row>
    <row r="106" spans="1:7" x14ac:dyDescent="0.25">
      <c r="A106" s="86" t="s">
        <v>85</v>
      </c>
      <c r="B106" s="86" t="s">
        <v>84</v>
      </c>
      <c r="C106" s="85" t="s">
        <v>46</v>
      </c>
      <c r="D106" s="84">
        <v>0</v>
      </c>
      <c r="E106" s="84">
        <v>4200</v>
      </c>
      <c r="F106" s="84">
        <v>100</v>
      </c>
      <c r="G106" s="84">
        <v>4200</v>
      </c>
    </row>
    <row r="107" spans="1:7" x14ac:dyDescent="0.25">
      <c r="A107" s="83" t="s">
        <v>83</v>
      </c>
      <c r="B107" s="83" t="s">
        <v>82</v>
      </c>
      <c r="C107" s="82" t="s">
        <v>81</v>
      </c>
      <c r="D107" s="81">
        <v>0</v>
      </c>
      <c r="E107" s="81">
        <v>4200</v>
      </c>
      <c r="F107" s="81">
        <v>100</v>
      </c>
      <c r="G107" s="81">
        <v>4200</v>
      </c>
    </row>
  </sheetData>
  <pageMargins left="0.39370078740157499" right="0.196850393700787" top="0.39370078740157499" bottom="0.63976377952755903" header="0.39370078740157499" footer="0.39370078740157499"/>
  <pageSetup paperSize="9" orientation="landscape" horizontalDpi="300" verticalDpi="300"/>
  <headerFooter alignWithMargins="0">
    <oddFooter>&amp;L&amp;"Arial,Regular"&amp;8 LC147RP-IRIP &amp;C&amp;"Arial,Regular"&amp;8Stranica &amp;P od &amp;N &amp;R&amp;"Arial,Regular"&amp;8 *Obrada LC*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Račun financiranja</vt:lpstr>
      <vt:lpstr>POSEBNI DIO</vt:lpstr>
      <vt:lpstr>4. razina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ivanaa.vincekovic@gmail.com</cp:lastModifiedBy>
  <cp:lastPrinted>2023-11-20T12:25:42Z</cp:lastPrinted>
  <dcterms:created xsi:type="dcterms:W3CDTF">2022-08-12T12:51:27Z</dcterms:created>
  <dcterms:modified xsi:type="dcterms:W3CDTF">2023-11-22T11:52:03Z</dcterms:modified>
</cp:coreProperties>
</file>